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Dữ liệu Nga\TÀI LIEU NGA 2026\CS XTTM\"/>
    </mc:Choice>
  </mc:AlternateContent>
  <xr:revisionPtr revIDLastSave="0" documentId="13_ncr:1_{25E3DA48-CA63-48DB-A204-F77D610B8163}" xr6:coauthVersionLast="47" xr6:coauthVersionMax="47" xr10:uidLastSave="{00000000-0000-0000-0000-000000000000}"/>
  <bookViews>
    <workbookView xWindow="-120" yWindow="-120" windowWidth="24240" windowHeight="13140" xr2:uid="{569B9196-5860-44D5-BB3D-91A4198370B3}"/>
  </bookViews>
  <sheets>
    <sheet name="Sheet1" sheetId="1" r:id="rId1"/>
  </sheets>
  <definedNames>
    <definedName name="_Hlk91146769" localSheetId="0">Sheet1!$B$40</definedName>
    <definedName name="_Hlk91148847" localSheetId="0">Sheet1!$L$37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51" i="1" l="1"/>
  <c r="K146" i="1" s="1"/>
  <c r="H151" i="1"/>
  <c r="H146" i="1" s="1"/>
  <c r="H6" i="1" s="1"/>
  <c r="I151" i="1"/>
  <c r="I146" i="1" s="1"/>
  <c r="I6" i="1" s="1"/>
  <c r="J151" i="1"/>
  <c r="J146" i="1" s="1"/>
  <c r="J6" i="1" s="1"/>
  <c r="G151" i="1"/>
  <c r="G146" i="1" s="1"/>
  <c r="G6" i="1" s="1"/>
  <c r="H102" i="1"/>
  <c r="I102" i="1"/>
  <c r="J102" i="1"/>
  <c r="K102" i="1"/>
  <c r="G102" i="1"/>
  <c r="K107" i="1"/>
  <c r="H147" i="1"/>
  <c r="I147" i="1"/>
  <c r="J147" i="1"/>
  <c r="K147" i="1"/>
  <c r="G147" i="1"/>
  <c r="H61" i="1" l="1"/>
  <c r="I61" i="1"/>
  <c r="J61" i="1"/>
  <c r="K61" i="1"/>
  <c r="G61" i="1"/>
  <c r="H68" i="1"/>
  <c r="I68" i="1"/>
  <c r="J68" i="1"/>
  <c r="K68" i="1"/>
  <c r="G68" i="1"/>
  <c r="H62" i="1"/>
  <c r="I62" i="1"/>
  <c r="J62" i="1"/>
  <c r="K62" i="1"/>
  <c r="G62" i="1"/>
  <c r="H24" i="1"/>
  <c r="I24" i="1"/>
  <c r="J24" i="1"/>
  <c r="K24" i="1"/>
  <c r="H29" i="1"/>
  <c r="I29" i="1"/>
  <c r="J29" i="1"/>
  <c r="K29" i="1"/>
  <c r="H25" i="1"/>
  <c r="I25" i="1"/>
  <c r="J25" i="1"/>
  <c r="K25" i="1"/>
  <c r="G25" i="1"/>
  <c r="H19" i="1"/>
  <c r="I19" i="1"/>
  <c r="J19" i="1"/>
  <c r="G19" i="1"/>
  <c r="H13" i="1"/>
  <c r="I13" i="1"/>
  <c r="J13" i="1"/>
  <c r="G13" i="1"/>
  <c r="H8" i="1"/>
  <c r="H7" i="1" s="1"/>
  <c r="I8" i="1"/>
  <c r="I7" i="1" s="1"/>
  <c r="J8" i="1"/>
  <c r="J7" i="1" s="1"/>
  <c r="G8" i="1"/>
  <c r="G7" i="1" s="1"/>
  <c r="H182" i="1"/>
  <c r="I182" i="1"/>
  <c r="J182" i="1"/>
  <c r="G182" i="1"/>
  <c r="H138" i="1"/>
  <c r="I138" i="1"/>
  <c r="J138" i="1"/>
  <c r="G138" i="1"/>
  <c r="K23" i="1"/>
  <c r="K22" i="1"/>
  <c r="K21" i="1"/>
  <c r="K20" i="1"/>
  <c r="K19" i="1" s="1"/>
  <c r="K18" i="1"/>
  <c r="J17" i="1"/>
  <c r="H17" i="1"/>
  <c r="G17" i="1"/>
  <c r="K17" i="1" s="1"/>
  <c r="K16" i="1"/>
  <c r="K15" i="1"/>
  <c r="K14" i="1"/>
  <c r="K13" i="1" s="1"/>
  <c r="K11" i="1"/>
  <c r="K10" i="1"/>
  <c r="K8" i="1" s="1"/>
  <c r="K7" i="1" l="1"/>
  <c r="K184" i="1"/>
  <c r="K183" i="1"/>
  <c r="K182" i="1" s="1"/>
  <c r="K181" i="1"/>
  <c r="K180" i="1"/>
  <c r="J179" i="1"/>
  <c r="I179" i="1"/>
  <c r="H179" i="1"/>
  <c r="G179" i="1"/>
  <c r="K178" i="1"/>
  <c r="K177" i="1"/>
  <c r="J176" i="1"/>
  <c r="I176" i="1"/>
  <c r="H176" i="1"/>
  <c r="G176" i="1"/>
  <c r="K175" i="1"/>
  <c r="K174" i="1"/>
  <c r="K173" i="1"/>
  <c r="K172" i="1"/>
  <c r="K171" i="1"/>
  <c r="K170" i="1"/>
  <c r="K169" i="1"/>
  <c r="K168" i="1"/>
  <c r="K167" i="1"/>
  <c r="K166" i="1"/>
  <c r="K165" i="1"/>
  <c r="K164" i="1"/>
  <c r="K163" i="1"/>
  <c r="K162" i="1"/>
  <c r="K161" i="1"/>
  <c r="K160" i="1"/>
  <c r="K159" i="1"/>
  <c r="K158" i="1"/>
  <c r="K157" i="1"/>
  <c r="K156" i="1"/>
  <c r="J155" i="1"/>
  <c r="I155" i="1"/>
  <c r="H155" i="1"/>
  <c r="G155" i="1"/>
  <c r="K154" i="1"/>
  <c r="K153" i="1"/>
  <c r="J152" i="1"/>
  <c r="I152" i="1"/>
  <c r="H152" i="1"/>
  <c r="G152" i="1"/>
  <c r="K150" i="1"/>
  <c r="K149" i="1"/>
  <c r="K148" i="1"/>
  <c r="K145" i="1"/>
  <c r="K144" i="1" s="1"/>
  <c r="J144" i="1"/>
  <c r="I144" i="1"/>
  <c r="H144" i="1"/>
  <c r="G144" i="1"/>
  <c r="K143" i="1"/>
  <c r="K142" i="1"/>
  <c r="K140" i="1"/>
  <c r="K139" i="1"/>
  <c r="K137" i="1"/>
  <c r="K136" i="1"/>
  <c r="K135" i="1"/>
  <c r="K134" i="1"/>
  <c r="K133" i="1"/>
  <c r="K132" i="1"/>
  <c r="K131" i="1"/>
  <c r="K130" i="1"/>
  <c r="K129" i="1"/>
  <c r="K127" i="1"/>
  <c r="K126" i="1"/>
  <c r="K125" i="1"/>
  <c r="K124" i="1"/>
  <c r="K123" i="1"/>
  <c r="K122" i="1"/>
  <c r="K121" i="1"/>
  <c r="K120" i="1"/>
  <c r="K119" i="1"/>
  <c r="K118" i="1"/>
  <c r="K117" i="1"/>
  <c r="K116" i="1"/>
  <c r="K115" i="1"/>
  <c r="K114" i="1"/>
  <c r="K113" i="1"/>
  <c r="K112" i="1"/>
  <c r="K111" i="1"/>
  <c r="K110" i="1"/>
  <c r="K109" i="1"/>
  <c r="K108" i="1"/>
  <c r="K138" i="1" l="1"/>
  <c r="K179" i="1"/>
  <c r="K152" i="1"/>
  <c r="K176" i="1"/>
  <c r="K155" i="1"/>
  <c r="H103" i="1" l="1"/>
  <c r="I103" i="1"/>
  <c r="J103" i="1"/>
  <c r="G103" i="1"/>
  <c r="K106" i="1"/>
  <c r="G107" i="1"/>
  <c r="H141" i="1"/>
  <c r="I141" i="1"/>
  <c r="J141" i="1"/>
  <c r="G141" i="1"/>
  <c r="K141" i="1"/>
  <c r="K105" i="1"/>
  <c r="K104" i="1"/>
  <c r="K103" i="1" l="1"/>
  <c r="K6" i="1" l="1"/>
  <c r="H94" i="1"/>
  <c r="I94" i="1"/>
  <c r="J94" i="1"/>
  <c r="G94" i="1"/>
  <c r="H98" i="1"/>
  <c r="I98" i="1"/>
  <c r="J98" i="1"/>
  <c r="G98" i="1"/>
  <c r="K101" i="1"/>
  <c r="K100" i="1"/>
  <c r="K99" i="1"/>
  <c r="K97" i="1"/>
  <c r="K96" i="1"/>
  <c r="K93" i="1"/>
  <c r="K90" i="1"/>
  <c r="K89" i="1"/>
  <c r="K88" i="1"/>
  <c r="K87" i="1"/>
  <c r="K86" i="1"/>
  <c r="K85" i="1"/>
  <c r="K84" i="1"/>
  <c r="K83" i="1"/>
  <c r="K82" i="1"/>
  <c r="K81" i="1"/>
  <c r="K80" i="1"/>
  <c r="K79" i="1"/>
  <c r="K78" i="1"/>
  <c r="K77" i="1"/>
  <c r="K76" i="1"/>
  <c r="K75" i="1"/>
  <c r="K73" i="1"/>
  <c r="K72" i="1"/>
  <c r="K71" i="1"/>
  <c r="K70" i="1"/>
  <c r="K69" i="1"/>
  <c r="K67" i="1"/>
  <c r="K66" i="1"/>
  <c r="K65" i="1"/>
  <c r="K64" i="1"/>
  <c r="K63" i="1"/>
  <c r="K98" i="1" l="1"/>
  <c r="K94" i="1"/>
  <c r="H51" i="1" l="1"/>
  <c r="I51" i="1"/>
  <c r="J51" i="1"/>
  <c r="G51" i="1"/>
  <c r="H53" i="1"/>
  <c r="I53" i="1"/>
  <c r="J53" i="1"/>
  <c r="G53" i="1"/>
  <c r="H56" i="1"/>
  <c r="I56" i="1"/>
  <c r="J56" i="1"/>
  <c r="G56" i="1"/>
  <c r="H58" i="1"/>
  <c r="I58" i="1"/>
  <c r="J58" i="1"/>
  <c r="G58" i="1"/>
  <c r="K60" i="1"/>
  <c r="K59" i="1"/>
  <c r="K57" i="1"/>
  <c r="K56" i="1" s="1"/>
  <c r="K55" i="1"/>
  <c r="K54" i="1"/>
  <c r="K52" i="1"/>
  <c r="K51" i="1" s="1"/>
  <c r="K31" i="1"/>
  <c r="K34" i="1"/>
  <c r="K35" i="1"/>
  <c r="K36" i="1"/>
  <c r="K37" i="1"/>
  <c r="K39" i="1"/>
  <c r="K40" i="1"/>
  <c r="K43" i="1"/>
  <c r="K44" i="1"/>
  <c r="K45" i="1"/>
  <c r="K46" i="1"/>
  <c r="K47" i="1"/>
  <c r="K48" i="1"/>
  <c r="K30" i="1"/>
  <c r="K28" i="1"/>
  <c r="K27" i="1"/>
  <c r="K26" i="1"/>
  <c r="K58" i="1" l="1"/>
  <c r="K53" i="1"/>
  <c r="K49" i="1"/>
  <c r="K32" i="1" l="1"/>
  <c r="K38" i="1"/>
  <c r="K42" i="1"/>
  <c r="K41" i="1"/>
  <c r="G24" i="1"/>
  <c r="G33" i="1"/>
  <c r="G33"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<sst xmlns="http://schemas.openxmlformats.org/spreadsheetml/2006/main" count="816" uniqueCount="512">
  <si>
    <t>STT</t>
  </si>
  <si>
    <t>Nội dung thực hiện</t>
  </si>
  <si>
    <t xml:space="preserve">Địa bàn
 thực hiện </t>
  </si>
  <si>
    <t>Đơn vị chủ trì</t>
  </si>
  <si>
    <t>Đơn vị phối hợp</t>
  </si>
  <si>
    <t>Ghi chú</t>
  </si>
  <si>
    <t>Tổng số</t>
  </si>
  <si>
    <t>Nguồn ngân sách TW</t>
  </si>
  <si>
    <t>Nguồn Doanh nghiệp</t>
  </si>
  <si>
    <t xml:space="preserve">Nguồn ngân sách tỉnh </t>
  </si>
  <si>
    <t>Xuất bản “Bản tin xúc tiến thương mại nông nghiệp Lào Cai” năm 2021</t>
  </si>
  <si>
    <t>Tỉnh Lào Cai</t>
  </si>
  <si>
    <t>Chi cục Quản lý chất lượng nông lâm sản và thủy sản – Sở Nông nghiệp &amp; PTNT</t>
  </si>
  <si>
    <t>Sở Thông tin và Truyền thông, Trung tâm Khuyến công và Xúc tiến thương mại - Sở Công Thương</t>
  </si>
  <si>
    <t>Năm 2021</t>
  </si>
  <si>
    <t>Trung tâm Khuyến công và Xúc tiến thương mại - Sở Công Thương</t>
  </si>
  <si>
    <t>Các sở, ban, ngành của tỉnh, các tổ chức, hộ kinh doanh, doanh nghiệp trong và ngoài nước</t>
  </si>
  <si>
    <t>Các sở, ban, ngành liên quan, các doanh nghiệp, cơ sở sản xuất trên địa bàn tỉnh</t>
  </si>
  <si>
    <t>TP. Lào Cai</t>
  </si>
  <si>
    <t>TP. Hà Nội</t>
  </si>
  <si>
    <t>Duy trì vận hành sàn giao dịch thương mại điện tử tỉnh Lào Cai</t>
  </si>
  <si>
    <t>I</t>
  </si>
  <si>
    <t>Trung tâm Khuyến công và XTTM - Sở Công Thương</t>
  </si>
  <si>
    <t>Xuất bản cuốn tài liệu xúc tiến thương mại tỉnh Lào Cai</t>
  </si>
  <si>
    <t>TP. Lào Cai và TX. Sa Pa</t>
  </si>
  <si>
    <t>Tháng 12/2021</t>
  </si>
  <si>
    <t>II</t>
  </si>
  <si>
    <t>Các sở, ban, ngành liên quan, các hộ kinh doanh, doanh nghiệp trong và ngoài nước</t>
  </si>
  <si>
    <t xml:space="preserve">Tổ chức Hội nghị quốc tế ngành hàng xuất khẩu, giao thương trực tuyến và trực tiếp </t>
  </si>
  <si>
    <t>Hội trường Khách sạn Mường Thanh - số 86 đường Thanh Niên, phường Cốc Lếu, thành phố Lào Cai</t>
  </si>
  <si>
    <t>Ngày 19/11/2021</t>
  </si>
  <si>
    <t>Trung tâm Khuyến công và Xúc tiến thương mại tỉnh Lào Cai</t>
  </si>
  <si>
    <t>Cục XTTM - BCT; Văn phòng XTTM Việt Nam tại Hàng Châu; Hội Xúc tiến thương mại tỉnh Chiết Giang; DN nhập khẩu Trung Quốc; Sở ban ngành, DN trong và ngoài tỉnh</t>
  </si>
  <si>
    <t>Tham gia Triển lãm trực tuyến Quốc tế Công nghiệp thực phẩm Việt Nam (Vietnam Foodexpo 2021)</t>
  </si>
  <si>
    <t>Trên website chính thức của Triển lãm: https://e.foodexpo.vn/.</t>
  </si>
  <si>
    <t>Từ ngày 07-10/12/2021</t>
  </si>
  <si>
    <t>Trung tâm hỗ trợ xuất khẩu - Cục Xúc tiến Thương mại, Bộ Công Thương, các doanh nghiệp, cơ sở sản xuất trên địa bàn tỉnh</t>
  </si>
  <si>
    <t>III</t>
  </si>
  <si>
    <t>Tổ chức lớp tập huấn nghiệp vụ xúc tiến thương mại cho cán bộ liên quan các cơ quan và các doanh nghiệp trên địa bàn tỉnh Lào Cai</t>
  </si>
  <si>
    <t>Thành phố Lào Cai</t>
  </si>
  <si>
    <t>Các cơ quan, sở ban ngành, các doanh nghiệp, HTX trên địa bàn tỉnh</t>
  </si>
  <si>
    <t>Tổ chức đào tạo tập huấn về kỹ năng phát triển thị trường và tiêu thụ sản phẩm trên internet cho các đơn vị, doanh nghiệp tại tỉnh Lào Cai</t>
  </si>
  <si>
    <t>Từ ngày 01-03/12/2021</t>
  </si>
  <si>
    <t>Cục XTTM - BCT; Các cơ quan, sở ban ngành, các doanh nghiệp, HTX trên địa bàn tỉnh</t>
  </si>
  <si>
    <t xml:space="preserve">Tổ chức lớp tập huấn giới thiệu thông tin, chính sách thương mại xuất nhập khẩu của Việt Nam - Trung Quốc  </t>
  </si>
  <si>
    <t>Tổ chức khóa đào tạo, tập huấn ngắn hạn về kỹ năng phát triển thị trường cho các doanh nghiệp trên địa bàn tỉnh Lào Cai</t>
  </si>
  <si>
    <t>Từ ngày 27-29/10/2021</t>
  </si>
  <si>
    <t>Ngày 11/11/2021</t>
  </si>
  <si>
    <t>Ngày 10/11/2021</t>
  </si>
  <si>
    <t>IV</t>
  </si>
  <si>
    <t>TP. Hồ Chí Minh</t>
  </si>
  <si>
    <t>Tham gia gian hàng của tỉnh Lào Cai và hỗ trợ doanh nghiệp tham gia Hội chợ hàng Công nghiệp nông thôn tiêu biểu khu vực phía Bắc</t>
  </si>
  <si>
    <t>Huyện Bảo Thắng</t>
  </si>
  <si>
    <t>Hỗ trợ doanh nghiệp trong tỉnh tham gia các Hội chợ, Hội nghị cung cầu, Hội thảo tại các tỉnh, thành phố trong nước</t>
  </si>
  <si>
    <t>Tại 6 tỉnh, TP trong nước</t>
  </si>
  <si>
    <t>Hỗ trợ doanh nghiệp trong nước tham gia các hội chợ triển lãm tại nước ngoài</t>
  </si>
  <si>
    <t>Côn Minh, Trung Quốc.</t>
  </si>
  <si>
    <t>Thời gian thực hiện</t>
  </si>
  <si>
    <t>Kinh phí đã thực hiện (đồng)</t>
  </si>
  <si>
    <t>V</t>
  </si>
  <si>
    <t>Tỉnh Yên Bái</t>
  </si>
  <si>
    <t>ĐVT: triệu đồng</t>
  </si>
  <si>
    <t>Nguồn CT MTQG NTM và nguồn vốn  DTTS &amp; MN</t>
  </si>
  <si>
    <t>Duy trì và vận hành Sàn thương mại điện tử tỉnh Lào Cai: Đăng tải thông tin thương mại; Hỗ trợ tổ chức, doanh nghiệp, hộ kinh doanh đăng tải thông tin bán sản phẩm</t>
  </si>
  <si>
    <t>Cả năm</t>
  </si>
  <si>
    <t>Các sở, ban ngành trên địa bàn tỉnh; các tổ chức, hộ kinh doanh, doanh nghiệp trong và ngoài nước</t>
  </si>
  <si>
    <t>Xuất bản Bản tin xúc tiến thương mại nông nghiệp năm 2022</t>
  </si>
  <si>
    <t>Chi cục QLCL nông lâm thủy sản - Sở Nông nghiệp &amp; PTNT</t>
  </si>
  <si>
    <t>Hỗ trợ các cửa hàng, giới thiệu, trưng bày, bán các sản phẩm OCOP của tỉnh Lào Cai</t>
  </si>
  <si>
    <t>Tham gia gian hàng của tỉnh Lào Cai tại Hội chợ thương mại quốc tế Việt Nam Expo</t>
  </si>
  <si>
    <t>Từ ngày 11/4-17/4/2022</t>
  </si>
  <si>
    <t>Trung tâm Khuyến công &amp; XTTM - Sở Công Thương tỉnh Lào Cai</t>
  </si>
  <si>
    <t>BTC Hội chợ; các doanh nghiệp, các cơ sở sản xuất trên địa bàn tỉnh Lào Cai</t>
  </si>
  <si>
    <t>Tham gia Chương trình kết nối giao thương giữa nhà cung cấp khu vực phía Bắc và Bắc Trung Bộ với các doanh nghiệp xuất khẩu và các tổ chức xúc tiến thương mại tại Hà Nội</t>
  </si>
  <si>
    <t>Từ ngày 19/5-23/5/2022</t>
  </si>
  <si>
    <t>Tổ chức đoàn khảo sát vùng sản xuất nông, lâm, thủy sản có thế mạnh xuất khẩu, kết hợp tuyên truyền cơ chế chính sách thu hút xuất khẩu qua cửa khẩu Quốc tế Lào cai tại thành phố Hồ Chí Minh, Tiền Giang, Bến Tre, Cà Mau, Kiên Giang</t>
  </si>
  <si>
    <t>Thành phố Hồ Chí Minh, Tiền Giang, Bến Tre, Cà Mau, Kiên Giang</t>
  </si>
  <si>
    <t>Từ ngày 07/6-12/6/2022</t>
  </si>
  <si>
    <t>Sở Công Thương, Trung tâm KC &amp; XTTM  các tỉnh/ TP:  Hồ Chí Minh, Tiền Giang, Bến Tre, Cà Mau, Kiên Giang và các đơn vị có liên quan</t>
  </si>
  <si>
    <t xml:space="preserve"> Tham gia Hội chợ triển lãm sản phẩm đặc trưng, tiêu biểu của các tỉnh, thành phố kết hợp tham gia Hội nghị kết nối cung – cầu hàng Việt Nam tại tỉnh Bình Định</t>
  </si>
  <si>
    <t>Tỉnh Bình Định</t>
  </si>
  <si>
    <t xml:space="preserve">Từ ngày 22/6 – 05/7/2022 </t>
  </si>
  <si>
    <t xml:space="preserve">Tham gia Hội nghị kết nối giao thương giữa nhà cung cấp khu vực Tây Nguyên với các doanh nghiệp xuất khẩu và tổ chức xúc tiến thương mại </t>
  </si>
  <si>
    <t>Tỉnh Đắk Lắk</t>
  </si>
  <si>
    <t>Từ ngày 5/7-9/7/2022</t>
  </si>
  <si>
    <t xml:space="preserve">Tham gia Hội nghị xúc tiến kết nối giao thương giữa các nhà cung cấp các sản phẩm có tiềm năng xuất khẩu của khu vực miền Trung - Tây Nguyên và tổ chức xúc tiến thương mại </t>
  </si>
  <si>
    <t>TP. Đà Nẵng</t>
  </si>
  <si>
    <t>Từ ngày 12/7-18/7/2022</t>
  </si>
  <si>
    <t>BTC Hội chợ, Các doanh nghiệp, các cơ sở sản xuất trên địa bàn tỉnh Lào Cai</t>
  </si>
  <si>
    <t>Tham gia gian hàng tại Hội chợ triển lãm thương mại vùng Tây Bắc - Sơn La năm 2022</t>
  </si>
  <si>
    <t>Tỉnh Sơn La</t>
  </si>
  <si>
    <t>Từ ngày 24/8-3/9/2022</t>
  </si>
  <si>
    <t>Hội chợ Nông nghiệp Quốc tế AgroViet 2022</t>
  </si>
  <si>
    <t>Từ 14-19/9/2022</t>
  </si>
  <si>
    <t>Trung tâm XTTM nông nghiệp - Bộ Nông nghiệp và PTNT</t>
  </si>
  <si>
    <t>Tỉnh Thanh Hóa</t>
  </si>
  <si>
    <t>Từ ngày 20/9-28/9/2022</t>
  </si>
  <si>
    <t>Kết nối, giới thiệu, giúp nông dân tiêu thụ nông sản tại một số tỉnh, thành phía Bắc năm 2022</t>
  </si>
  <si>
    <t>Lai Châu, Sơn La, Hòa Bình, Yên Bái, Vĩnh Phúc, Phú Thọ và Hà Nội</t>
  </si>
  <si>
    <t>Từ tháng 9-12/2022</t>
  </si>
  <si>
    <t>Hội Nông dân tỉnh Lào Cai</t>
  </si>
  <si>
    <t>Tổ chức Tuần lễ nhận diện nông sản thực phẩm an toàn và sản phẩm OCOP của Lào Cai năm 2022</t>
  </si>
  <si>
    <t>Từ 10-17/11/2022</t>
  </si>
  <si>
    <t>Sở Nông nghiệp và PTNT Hà Nội; các doanh nghiệp/HTX</t>
  </si>
  <si>
    <t>Tổ chức Hội nghị quốc tế ngành hàng xuất khẩu, giao thương trực tuyến và trực tiếp năm 2022</t>
  </si>
  <si>
    <t>Từ ngày 21/11-22/11/2022</t>
  </si>
  <si>
    <t>Cục Xúc tiến Thương mại - Bộ Công Thương; Chi nhánh thương vụ, Văn phòng XTTM Việt Nam tại Trung Quốc, các sở ban ngành và các doanh nghiệp sản xuất kinh doanh trên địa bàn tỉnh</t>
  </si>
  <si>
    <t>Tham gia Hội chợ đặc sản Vùng miền  Việt  Nam kết hợp tham gia  Hội nghị kết nối cung cầu hàng  hóa giữa  thành  phố Hà Nội  và các tỉnh, thành phố</t>
  </si>
  <si>
    <t>Từ ngày 21/11-28/11/2022</t>
  </si>
  <si>
    <t>Tham gia Hội chợ đặc sản vùng miền Bắc Bộ Việt Nam 2022</t>
  </si>
  <si>
    <t>Từ 22-27/11/2022</t>
  </si>
  <si>
    <t>Trung tâm Xúc tiến Đầu tư, Thương mại  và Du lịch TP. Hà Nội</t>
  </si>
  <si>
    <t>Hội nghị kết nối tiêu thụ sản phẩm nông sản an toàn</t>
  </si>
  <si>
    <t>Tháng 11/2022</t>
  </si>
  <si>
    <t>Liên minh HTX tỉnh Lào Cai</t>
  </si>
  <si>
    <t>Tham gia Hội chợ xúc tiến thương mại và công nghệ hợp tác xã</t>
  </si>
  <si>
    <t>Từ ngày 07/6-11/6/2022</t>
  </si>
  <si>
    <t xml:space="preserve">Tham gia Hội chợ công thương khu vực phía Bắc - Nam Định </t>
  </si>
  <si>
    <t>Tỉnh Nam Định</t>
  </si>
  <si>
    <t>Từ ngày 17/12-25/12/2022</t>
  </si>
  <si>
    <t>Từ ngày  22/11/2022-27/11/2022</t>
  </si>
  <si>
    <t>Hội nghị kết nối tiêu thụ sản phẩm nông nghiệp đặc hữu của tỉnh Lào Cai tại thị xã Sa Pa và thành phố Lào Cai</t>
  </si>
  <si>
    <t>Tháng 12/2022</t>
  </si>
  <si>
    <t>Tổ chức Hội chợ thương mại cấp huyện (11 kỳ/năm)</t>
  </si>
  <si>
    <t>Tại các địa phương trên địa bàn tỉnh Lào Cai</t>
  </si>
  <si>
    <t>Các doanh nghiệp tổ chức Hội chợ</t>
  </si>
  <si>
    <t>Tại các tỉnh/TP trong nước</t>
  </si>
  <si>
    <t>Hoạt động tuyên truyền, quảng bá: 04 hoạt động</t>
  </si>
  <si>
    <t>Hoạt động xúc tiến trong nước: 03 hoạt động</t>
  </si>
  <si>
    <t>Hoạt động xúc tiến tại nước ngoài: 01 hoạt động</t>
  </si>
  <si>
    <t>Đào tạo, tập huấn: 04 hoạt động</t>
  </si>
  <si>
    <t xml:space="preserve">Hoạt động tuyên truyền, quảng bá: 03 hoạt động </t>
  </si>
  <si>
    <t>Hoạt động XTTM trong nước: 21 hoạt động</t>
  </si>
  <si>
    <t>BTC Hội chợ, Các doanh nghiệp, các cơ sở sản xuất trong nước</t>
  </si>
  <si>
    <t>Tổ chức lớp tập huấn kỹ năng nghiên cứu phát triển thị trường trong và ngoài nước</t>
  </si>
  <si>
    <t>Từ ngày 26/5-27/5/2022</t>
  </si>
  <si>
    <t>Các Sở, ban, ngành; các doanh nghiệp, hợp tác xã trên địa bàn tỉnh</t>
  </si>
  <si>
    <t>Tổ chức lớp tập huấn thiết kế mẫu mã, bao bì sản phẩm cho các cơ sở sản xuất và các doanh nghiệp trên địa bàn tỉnh</t>
  </si>
  <si>
    <t>Từ ngày 13/10/2022 đến ngày 14/10/2022</t>
  </si>
  <si>
    <t>Hoạt động XTTM tại nước ngoài: 01 hoạt động</t>
  </si>
  <si>
    <t xml:space="preserve">Hoạt động đào tạo, tập huấn: 02 hoạt động </t>
  </si>
  <si>
    <t>Thiết lập cửa hàng Thương mại điện tử giới thiệu sản phẩm của Lào Cai trên các sàn thương mại điện tử lớn trong nước như: Lazada, Shopee, Tiki, Sendo, Postmart, Voso</t>
  </si>
  <si>
    <t>Từ tháng 10-12/2022</t>
  </si>
  <si>
    <t>Sở Thông tin và Truyền thông; Sở Nông nghiệp và Phát triển nông thôn; UBND các huyện, thị xã, thành phố trên địa bàn tỉnh; Sàn TMĐT Lazada</t>
  </si>
  <si>
    <t>Hoạt động liên quan đến XTTM: 01 hoạt động</t>
  </si>
  <si>
    <t>VI</t>
  </si>
  <si>
    <t>Chương trình MTQG phát triển KTXH vùng đồng bào DTTS&amp;MN: 01 hoạt động</t>
  </si>
  <si>
    <t xml:space="preserve">Tổ chức Tuần lễ quảng bá thúc đẩy tiêu thụ sản phẩm sản phẩm vùng dân tộc thiểu số và miền núi của tỉnh Lào Cai </t>
  </si>
  <si>
    <t>Kiểm tra giám sát các hộ kinh doanh, doanh nghiệp thực hiện các nội dung của Tuần lễ quảng bá thức đẩy tiêu thị sản phẩm vùng dân tộc thiểu số và miền núi của tỉnh Lào Cai</t>
  </si>
  <si>
    <t>Từ ngày 10/12-14/12/2022</t>
  </si>
  <si>
    <t>Ban Dân tộc, UBND các huyện, TP, thị xã, các DN, HTX trên địa bàn tỉnh</t>
  </si>
  <si>
    <t>NĂM 2022: 29 hoạt động</t>
  </si>
  <si>
    <t>HOẠT ĐỘNG TUYÊN TRUYỀN, QUẢNG BÁ: 05 HOẠT ĐỘNG</t>
  </si>
  <si>
    <t>Duy trì và vận hành Sàn thương mại điện tử tỉnh Lào Cai</t>
  </si>
  <si>
    <t>Trung tâm Khuyến công và XTTM - Sở Công Thương tỉnh Lào Cai</t>
  </si>
  <si>
    <t xml:space="preserve">Xuất bản Bản tin xúc tiến thương mại nông nghiệp </t>
  </si>
  <si>
    <t>Chi cục QLCL nông lâm thủy sản - Sở Nông nghiệp và  PTNT</t>
  </si>
  <si>
    <t>Phòng kinh tế nông nghiệp các huyện, thị xã, thành phố, các doanh nghiệp, HTX</t>
  </si>
  <si>
    <t xml:space="preserve"> Tại các tỉnh: Lào Cai, Lai Châu và Yên Bái</t>
  </si>
  <si>
    <t>Qúy II-III</t>
  </si>
  <si>
    <t xml:space="preserve">Sở Công Thương, Trung tâm Xúc tiến; các doanh nghiệp nuôi và chế biến cá nước lạnh và các sản phẩm chế biến từ cá nước lạnh của các tỉnh: Lào Cai, Lai Châu và Yên Bái và Đài Truyền hình Công Thương  </t>
  </si>
  <si>
    <t>Xây dựng video clip tuyên truyền, nâng cao nhận thức cộng đồng hàng hoá và dịch vụ có thế mạnh của vùng đến người tiêu dùng trong nước” đối với sản phẩm Mật Ong</t>
  </si>
  <si>
    <t>Tại các tỉnh: Lào Cai, Lai Châu và Sơn La</t>
  </si>
  <si>
    <t xml:space="preserve">Sở Công Thương, Trung tâm Xúc tiến;Các doanh nghiệp nuôi và chế biến mật ong và các sản phẩm chế biến từ mật ong của các tỉnh: Lào Cai, Lai Châu và Sơn La  và Đài Truyền hình Công Thương  </t>
  </si>
  <si>
    <t>Quý III-IV</t>
  </si>
  <si>
    <t xml:space="preserve">Các sở, ngành, đơn
vị: Nông nghiệp và PTNT, Thông
tin và Truyền thông, Khoa học và
Công nghệ; UBND các huyện, thị
xã, thành phố; các doanh nghiệp, cơ
sở sản xuất kinh doanh trên địa bàn
tỉnh </t>
  </si>
  <si>
    <t xml:space="preserve"> Xuất bản “Cuốn tài liệu Xúc tiến thương mại tỉnh Lào Cai” năm 2023</t>
  </si>
  <si>
    <t xml:space="preserve"> Xây dựng video clip tuyên truyền, nâng cao nhận thức cộng đồng hàng hoá và dịch vụ có thế mạnh của Vùng đến người tiêu dùng trong nước” đối với sản phẩm Cá nước lạnh</t>
  </si>
  <si>
    <t>HOẠT ĐỘNG XTTM TRONG NƯỚC: 25  HOẠT ĐỘNG</t>
  </si>
  <si>
    <t>Từ ngày 3/4 đến ngày 09/4/2023</t>
  </si>
  <si>
    <t>Tổ chức Hội nghị kết nối giao thương doanh nghiệp Việt – Trung tại Cần Thơ (Phối hợp với VCCI, Cục Thương vụ Châu Hồng Hà (Trung Quốc) xúc tiến XNK trái cây vùng đồng bằng sông Cửu Long...)</t>
  </si>
  <si>
    <t>Các tỉnh, thành phố: Cần Thơ, Tiền Giang, Bến Tre, Long An</t>
  </si>
  <si>
    <t xml:space="preserve">Từ ngày 19/4 đến ngày 24/4/2023 </t>
  </si>
  <si>
    <t>Sở Công Thương/ Trung tâm Xúc tiến các tỉnh: Lào Cai, Cần Thơ, An Giang, Tiền Giang, Kiên Giang, Hậu Giang, Long An, Trà Vinh, Sóc Trăng, Đồng Tháp, Vĩnh Long, Bến Tre, Bạc Liêu, Cà Mau</t>
  </si>
  <si>
    <t>Tổ chức Phiên chợ văn hóa thúc đẩy tiêu thụ sản phẩm vùng Dân tộc thiểu số và miền  núi  tỉnh  Lào Cai  tại  huyện  Bát  Xát năm 2023</t>
  </si>
  <si>
    <t>Khu  vực đền  Mẫu, Xã  Trịnh Tường, huyện  Bát Xát, tỉnh Lào Cai</t>
  </si>
  <si>
    <t>Từ ngày 27/4-29/4/2023</t>
  </si>
  <si>
    <t>UBND các huyện, thị xã, thành phố, Các sở, ban, ngành liên quan, các doanh nghiệp, cơ sở sản xuất trên địa bàn tỉnh</t>
  </si>
  <si>
    <t xml:space="preserve">Tham gia Hội chợ OCOP Quảng Ninh - Hè 2023 </t>
  </si>
  <si>
    <t>Tỉnh Quảng Ninh</t>
  </si>
  <si>
    <t>Từ 28/4 - 3/5/2023</t>
  </si>
  <si>
    <t>Chi cục Phát triển nông thôn - Sở Nông nghiệp &amp; PTNT tỉnh Lào Cai</t>
  </si>
  <si>
    <t>UBND các huyện, thị xã, thành phố  các doanh nghiệp, HTX</t>
  </si>
  <si>
    <t>Từ ngày 15/6 đến ngày 19/6/2023</t>
  </si>
  <si>
    <t>Cục Xúc tiến Thương mại - Bộ Công Thương</t>
  </si>
  <si>
    <t>Tham gia Phiên chợ nông sản, đặc sản vùng miền năm 2023</t>
  </si>
  <si>
    <t>Từ ngày 20/6 đến ngày 24/6/2023</t>
  </si>
  <si>
    <t>Trung tâm Khuyến nông và DVNN - Sở Nông nghiệp &amp; PTNT tỉnh Lào Cai</t>
  </si>
  <si>
    <t>Trung tâm XTTM - Bộ Nông nghiệp và PTNT</t>
  </si>
  <si>
    <t xml:space="preserve">Tổ chức Hội nghị kết nối tiêu thụ sản phẩm nông nghiệp đặc hữu của tỉnh Lào Cai </t>
  </si>
  <si>
    <t>Tháng 6/2023</t>
  </si>
  <si>
    <t>Chi cục QLCL nông lâm thủy sản - Sở Nông nghiệp &amp; PTNT tỉnh Lào Cai</t>
  </si>
  <si>
    <t>Tham gia Hội chợ XTTM năm 2023</t>
  </si>
  <si>
    <t>TP. Biên Hòa, tỉnh Đồng Nai</t>
  </si>
  <si>
    <t>Từ ngày 04/7 đến ngày 09/7/2023</t>
  </si>
  <si>
    <t>Liên minh HTX tỉnh</t>
  </si>
  <si>
    <t>Các HTX trên địa bàn tỉnh</t>
  </si>
  <si>
    <t>Tổ chức đoàn khảo sát vùng sản xuất nông, lâm, thủy sản tại tỉnh Sơn La</t>
  </si>
  <si>
    <t>Tỉnh Sơn la</t>
  </si>
  <si>
    <t>Từ ngày 20/7 đến ngày 25/7/2023</t>
  </si>
  <si>
    <t>Sở Công thương tỉnh Lào Cai với Sở Công Thương, Sở Kế hoạch &amp; Đầu tư tỉnh Sơn La và các đơn vị của các địa phương đến khảo sát</t>
  </si>
  <si>
    <t>Tham gia Chuỗi sự kiện ngành Công thương 28 tỉnh, thành phố khu vực phía Bắc và tham gia gian hàng tại Hội chợ triển lãm hàng công nghiệp nông thôn khu vực phía Bắc năm 2023 tại tỉnh Quảng Ninh</t>
  </si>
  <si>
    <t>Từ ngày 25/7/2023 đến ngày 02/8/2023</t>
  </si>
  <si>
    <t>Tham gia trưng bày 02 gian hàng tại Hội chợ triển lãm Nông nghiệp Quốc tế lần thứ 23 - AgroViet 2023</t>
  </si>
  <si>
    <t>Từ ngày 15/9 đến ngày 18/9/2023</t>
  </si>
  <si>
    <t>UBND thị xã Sa Pa; Phòng Nông nghiệp, kinh tế các huyện, thị xã, thành phố; các doanh nghiệp, HTX trên địa bàn tỉnh</t>
  </si>
  <si>
    <t xml:space="preserve">Tham gia sự kiện giới thiệu sản phẩm OCOP gắn với văn hóa các tỉnh miền núi phía Bắc năm 2023 </t>
  </si>
  <si>
    <t>Thành phố Hà Nội</t>
  </si>
  <si>
    <t xml:space="preserve">Từ ngày 21/9-25/9/2023 </t>
  </si>
  <si>
    <t xml:space="preserve">Tham gia Tuần lễ sản phẩm OCOP và sản phẩm đặc trưng các vùng, miền năm 2023 </t>
  </si>
  <si>
    <t xml:space="preserve">Từ ngày 27/10 đến ngày 29/10/2023 </t>
  </si>
  <si>
    <t>Tổ chức Phiên chợ văn hóa thúc đẩy tiêu thụ sản phẩm vùng dân tộc thiểu số và miền núi tỉnh Lào Cai tại huyện Bảo Thắng năm 2023 (nằm trong chuỗi các sự kiện kỷ niệm 75 năm thành lập Đảng bộ huyện Bảo Thắng)</t>
  </si>
  <si>
    <t>Từ ngày 14/10 đến ngày 16/10/2023</t>
  </si>
  <si>
    <t xml:space="preserve">Trưng bày, triển lãm, giới thiệu và bán sản phẩm tại lễ hội cá tôm sông đà tỉnh Hòa Bình lần thứ nhất; hội chợ nông nghiệp và triển lãm sản phẩm OCOP vùng trung du, miền núi phía Bắc năm 2023 </t>
  </si>
  <si>
    <t>Tỉnh Hòa Bình</t>
  </si>
  <si>
    <t xml:space="preserve"> Từ ngày 27/10 đến ngày 31/10/2023</t>
  </si>
  <si>
    <t>Tham gia Hội nghị kết nối giao thương giữa nhà cung cấp khu vực Tây Bắc với dn xuất khẩu, đơn vị phân phối và tổ chức  XTTM tại Yên Bái</t>
  </si>
  <si>
    <t>Từ ngày 25/10 đến ngày 28/10/2023</t>
  </si>
  <si>
    <t xml:space="preserve">TP. Hà Nội </t>
  </si>
  <si>
    <t>Từ ngày 25/10 đến ngày 30/10/2023</t>
  </si>
  <si>
    <t>Tổ chức Hội chợ Thương mại Quốc tế Việt – Trung (Lào Cai) lần thứ 23, năm 2023</t>
  </si>
  <si>
    <t>Từ ngày 10/11 đến ngày 15/11/2023</t>
  </si>
  <si>
    <t>Các sở, ban, ngành trong tỉnh, các địa phương liên quan trong nước  với các chức năng của tỉnh Vân Nam - Trung Quốc</t>
  </si>
  <si>
    <t>Tổ chức đoàn doanh nghiệp nhập khẩu nông, lâm, thuỷ sản Trung Quốc vào Việt Nam giao dịch thương mại tại tỉnh Lào Cai năm 2023</t>
  </si>
  <si>
    <t>Từ ngày 10/11 đến ngày 11/11/2023</t>
  </si>
  <si>
    <t>Các sở, ban ngành của tỉnh, đại điện Văn phòng Xúc tiến Việt Nam tại Côn Minh  và các đơn vị có liên quan</t>
  </si>
  <si>
    <t>Tham gia trưng bày 02 gian hàng tại Hội chợ Làng nghề Việt Nam lần thứ 19 năm 2023</t>
  </si>
  <si>
    <t>Từ ngày 09/11 đến ngày 12/11/2023</t>
  </si>
  <si>
    <t>Tổ chức Tuần lễ Nông sản an toàn và sản phẩm OCOP của Lào Cai năm 2023 tại thành phố Hà Nội</t>
  </si>
  <si>
    <t>Từ ngày 16/11/2023 đến ngày 20/11/2023</t>
  </si>
  <si>
    <t>Huyện Mường Khương</t>
  </si>
  <si>
    <t>Từ ngày 17/11-19/11/2023</t>
  </si>
  <si>
    <t xml:space="preserve"> Tham gia trưng bày tại Hội chợ Đặc sản Vùng miền vùng miền năm 2023 </t>
  </si>
  <si>
    <t>Từ ngày 22-26/11/2023</t>
  </si>
  <si>
    <t xml:space="preserve">Tuần hàng nông sản an toàn và các sản phẩm OCOP của tỉnh Lào Cai tại Sân vận động thị xã Sa Pa trong khuôn khổ Lễ hội mùa đông thuộc chuỗi sự kiện Kỷ niệm 120 năm du lịch Sa Pa </t>
  </si>
  <si>
    <t>Thị xã Sa Pa</t>
  </si>
  <si>
    <t>Dự kiến từ ngày 20/12/2023- 24/12/2023</t>
  </si>
  <si>
    <t>UBND thị xã Sa Pa; Phòng Nông nghiệp, kinh tế các huyện, thị xã, thành phố; các doanh nghiệp, HTX trên địa bàn</t>
  </si>
  <si>
    <t>Cả nước</t>
  </si>
  <si>
    <t>Hỗ trợ DN trong tỉnh tham gia 76 kỳ hội chợ với 382 gian hàng</t>
  </si>
  <si>
    <t>Tham dự Hội chợ triển lãm Xúc tiến hàng tiêu dùng Trung Quốc – Hà Khẩu lần thứ nhất năm 2023</t>
  </si>
  <si>
    <t>Huyện Hà Khẩu, tỉnh Vân Nam, Trung Quốc</t>
  </si>
  <si>
    <t>Ngày 28/4/2023</t>
  </si>
  <si>
    <t>Tổ chức Đoàn công tác làm việc với Cục Thương mại châu Hồng Hà, Châu Văn Sơn và khảo sát tuyến Vân Nam với Cảng Phòng Thành, Trung Quốc</t>
  </si>
  <si>
    <t>Tỉnh Vân Nam,  Trung Quốc</t>
  </si>
  <si>
    <t>Từ ngày  26/6/2023-01/7/2023</t>
  </si>
  <si>
    <t xml:space="preserve">Sở Công Thương tỉnh Lào Cai với các ban, ngành của Trung Quốc </t>
  </si>
  <si>
    <t>Cục Thương mại châu Hồng Hà, châu Văn Sơn và khảo sát tuyến Vân Nam với cảng Phòng Thành, Trung Quốc</t>
  </si>
  <si>
    <t>Tham gia gian hàng và tổ chức hỗ trợ DN tham gia  Hội chợ triển lãm Trung Quốc - Nam Á lần thứ 7 và Hội chợ hàng hoá XNK Côn Minh lần thứ  27 tại thành phố Côn Minh -Trung Quốc</t>
  </si>
  <si>
    <t>Côn Minh- Trung Quốc</t>
  </si>
  <si>
    <t>Từ ngày 13/8-21/8/2023</t>
  </si>
  <si>
    <t xml:space="preserve">UBND tỉnh Lào Cai ; Cục Xúc tiến Thương mại – Bộ Công Thương; Ban tổ chức Hội chợ Trung Quốc và các doanh nghiệp tham gia </t>
  </si>
  <si>
    <t>Hoạt động XTTTM tại nước ngoài: 03 hoạt động</t>
  </si>
  <si>
    <t>Tổ chức lớp tập huấn “Kỹ năng tham gia các hoạt động Xúc tiến thương mại” năm 2023 tại huyện Bát Xát</t>
  </si>
  <si>
    <t xml:space="preserve">Xã Trịnh Tường, huyện Bát Xát </t>
  </si>
  <si>
    <t>Ngày 27/4/2023</t>
  </si>
  <si>
    <t>Các phòng, đơn vị trên địa bàn huyện Bát Xát: Kinh tế và Hạ tầng; Nông nghiệp và PTNT; Trung tâm Dịch vụ Nông nghiệp huyện;  các DN, HTX</t>
  </si>
  <si>
    <t>Tổ chức lớp kỹ năng tiếp cận thị trường, liên kết sản xuất và tiêu thụ sản phẩm hàng hóa theo chuỗi giá trị vùng đồng bào dân tộc thiểu số và miền núi tại huyện Bắc Hà năm 2023</t>
  </si>
  <si>
    <t>Huyện Bắc Hà, tỉnh Lào Cai</t>
  </si>
  <si>
    <t>Ngày 04/6/2023</t>
  </si>
  <si>
    <t>Các phòng, đơn vị trên địa bàn huyện Bắc Hà: Kinh tế và Hạ tầng; Nông nghiệp và PTNT; Trung tâm Dịch vụ Nông nghiệp huyện;  các DN, HTX</t>
  </si>
  <si>
    <t xml:space="preserve">Tổ chức lớp tập huấn xây dựng và phát triển thương hiệu sản phẩm hàng hóa vùng đồng bào dân tộc thiểu số và miền núi tại huyện Mường Khương năm 2023 </t>
  </si>
  <si>
    <t>Ngày 17/11/2023</t>
  </si>
  <si>
    <t xml:space="preserve">Hoạt động đào tạo, tập huấn: 03 hoạt động </t>
  </si>
  <si>
    <t>Năm 2023: 36 hoạt động</t>
  </si>
  <si>
    <t>Ban Dân tộc tỉnh; UBND các huyện, TX, TP; các DN, HTX trên địa bàn tỉnh</t>
  </si>
  <si>
    <t>Tổ chức Phiên chợ văn hóa thúc đẩy tiêu thụ sản phẩm vùng dân tộc thiểu số và miền núi tỉnh Lào Cai tại huyện Mường Khương năm 2023</t>
  </si>
  <si>
    <t>Xuất bản “Cuốn tài liệu Xúc tiến thương mại tỉnh Lào Cai” năm 2024</t>
  </si>
  <si>
    <t xml:space="preserve">UBND các huyện, thị xã, thành phố và tổ chức, cá nhân,  doanh nghiệp </t>
  </si>
  <si>
    <t>Tham gia Hội chợ thương mại quốc tế Việt Nam Expo lần thứ 33 năm 2024</t>
  </si>
  <si>
    <t>Từ ngày 01/4-07/4/2024</t>
  </si>
  <si>
    <t>Từ ngày 16/4-18/4/2024</t>
  </si>
  <si>
    <t>Tỉnh Điện Biên</t>
  </si>
  <si>
    <t>Từ ngày 18/4-26/4/2024</t>
  </si>
  <si>
    <t>Tham gia Hội chợ xúc tiến thương mại cho khu vực kinh tế tập thể, HTX năm 2024 (khu vực phía Bắc) tại thành phố Hà Nội</t>
  </si>
  <si>
    <t>Từ ngày 18/4-22/4/2024</t>
  </si>
  <si>
    <t>Từ ngày 14/5-20/5/2024</t>
  </si>
  <si>
    <t xml:space="preserve">Hội chợ OCOP Quảng Ninh - Hè năm 2024 </t>
  </si>
  <si>
    <t>TP. Hạ Long - Tỉnh Quảng Ninh</t>
  </si>
  <si>
    <t>Từ ngày 25/4-02/5/2024</t>
  </si>
  <si>
    <t>Trung tâm Khuyến nông và DV Nông nghiệp - Sở Nông nghiệp và  PTNT</t>
  </si>
  <si>
    <t xml:space="preserve">Tham gia Chương trình kết nối giao thương giữa nhà cung cấp khu vực phía Bắc và Bắc Trung Bộ với các doanh nghiệp xuất khẩu và các tổ chức xúc tiến thương mại </t>
  </si>
  <si>
    <t>Tỉnh Quảng Trị</t>
  </si>
  <si>
    <t>Từ ngày 03/6-07/6/2024</t>
  </si>
  <si>
    <t xml:space="preserve"> Các doanh nghiệp, cơ sở sản xuất trên địa bàn tỉnh</t>
  </si>
  <si>
    <t>Hội chợ hàng Việt Đà Nẵng 2024 - Tôn vinh sản phẩm OCOP năm 2024</t>
  </si>
  <si>
    <t>Quận Cẩm Lệ - TP. Đà Nẵng</t>
  </si>
  <si>
    <t>Từ ngày 06/6-11/6/2024</t>
  </si>
  <si>
    <t>P. Cổ Nhuế 1 - Quận Bắc Từ Liêm - TP. Hà Nội</t>
  </si>
  <si>
    <t>Duy trì Sàn TMĐT tỉnh Lào Cai</t>
  </si>
  <si>
    <t>Các sở, ban ngành của tỉnh, các tổ chức, hộ kinh doanh, doanh nghiệp trong và ngoài nước</t>
  </si>
  <si>
    <t>Từ ngày 13/6-16/6/2024; từ ngày 02/8-07/8/2024</t>
  </si>
  <si>
    <t>Tổ chức Chương trình kết nối giao thương và giao lưu giữa các doanh nghiệp tỉnh Lào Cai và doanh nghiệp huyện Hà Khẩu (Trung Quốc) tại Lào Cai</t>
  </si>
  <si>
    <t>Ngày 16/7/2024</t>
  </si>
  <si>
    <t>Trung tâm  Khuyến công và XTTM - Sở Công Thương</t>
  </si>
  <si>
    <t xml:space="preserve"> Các sở ban ngành trên địa bàn tỉnh; Hiệp hội Doanh nghiệp tỉnh; Đại diện Lãnh đạo huyện Hà Khẩu;  Các doanh nghiệp của Việt Nam và Trung Quốc</t>
  </si>
  <si>
    <t>Hoạt động này bổ sung nhưng không phát sinh kinh phí nguồn NS tỉnh, kinh phí xã hội hóa</t>
  </si>
  <si>
    <t>Tham gia Hội chợ xúc tiến thương mại cho khu vực kinh tế tập thể, HTX năm 2024 tại khu vực miền Trung – Tây nguyên</t>
  </si>
  <si>
    <t xml:space="preserve"> Địa điểm: Đường Xuân Diệu( từ ngã năm Ngô Mây tới Đường Lê Thiết) thành phố Quy nhơn tỉnh Bình định</t>
  </si>
  <si>
    <t>Từ ngày 23/7/2024 – 28/7/2024</t>
  </si>
  <si>
    <t>Tham gia Hội chợ Quốc tế thương mại, du lịch và đầu tư hành lang kinh tế Đông Tây - Đà Nẵng năm 2024</t>
  </si>
  <si>
    <t>Từ ngày 02/8-07/8/2024</t>
  </si>
  <si>
    <t>Tổ chức trưng bày, giới thiệu, bán các sản phẩm tại Hội nghị tập huấn, bồi dưỡng chuyên môn, nghiệp vụ cho lực lượng tham mưu, giúp việc Ban chỉ đạo 35</t>
  </si>
  <si>
    <t>Trung tâm Hội nghị tỉnh Lào Cai</t>
  </si>
  <si>
    <t>Từ ngày 05/8-07/8/2024</t>
  </si>
  <si>
    <t>Các tỉnh, thành phố; Các sở, ban, ngành liên quan, các doanh nghiệp, cơ sở sản xuất trên địa bàn tỉnh</t>
  </si>
  <si>
    <t>Tổ chức khu gian hàng trưng bày, triển lãm xúc tiến đầu tư, thương mại, du lịch và các sản phẩm đặc trưng của Việt Nam và Thái Lan tại Trung tâm Thương mại Go! Lào Cai</t>
  </si>
  <si>
    <t>Tại Trung tâm Thương mại Go! Lào Cai, P. Bắc Lệnh, TP. Lào Cai</t>
  </si>
  <si>
    <t>Từ ngày 28/8-30/8/2024</t>
  </si>
  <si>
    <t xml:space="preserve">Tuần hàng nông sản an toàn và sản phẩm OCOP tại các tỉnh, thành phố Nam Bộ, tham dự Diễn đàn Kết nối sản phẩm OCOP vùng Đồng bằng sông Cửu Long tại tỉnh Kiên Giang </t>
  </si>
  <si>
    <t>Tỉnh Kiên Giang</t>
  </si>
  <si>
    <t>Từ ngày 26/9-07/10/2024</t>
  </si>
  <si>
    <t>Tham gia Hội chợ làng nghề Việt Nam lần thứ 20 tại Hà Nội</t>
  </si>
  <si>
    <t>Từ ngày 02/10-07/10/2024</t>
  </si>
  <si>
    <t>Tổ chức Phiên chợ văn hóa thúc đẩy tiêu thụ sản phẩm vùng dân tộc thiểu số và miền núi tỉnh Lào Cai tại huyện Văn Bàn gắn với Lễ hội Cốm Dương Quỳ năm 2024</t>
  </si>
  <si>
    <t>Tại Sân vận động xã Dương Quỳ, huyện Văn Bàn</t>
  </si>
  <si>
    <t>Ngày 12/10 và 13/10/2024</t>
  </si>
  <si>
    <t xml:space="preserve">Trung tâm Xúc tiến Đầu tư, TM và hỗ trợ doanh nghiệp - Sở Kế hoạch và Đầu tư </t>
  </si>
  <si>
    <t xml:space="preserve"> Các sở, ban, ngành liên quan; UBND các huyện, thị xã, thành phố; các doanh nghiệp, cơ sở sản xuất trên địa bàn tỉnh</t>
  </si>
  <si>
    <t>Tổ chức Phiên chợ văn hóa thúc đẩy tiêu thụ sản phẩm vùng dân tộc thiểu số và miền núi tỉnh Lào Cai tại huyện Bảo Thắng năm 2024</t>
  </si>
  <si>
    <t>Tại sân Chợ Trung tâm thị trấn ông trường Phong Hải, huyện Bảo Thắng</t>
  </si>
  <si>
    <t>Từ ngày 18/10-20/10/2024</t>
  </si>
  <si>
    <t>Tổ chức Hội nghị xúc tiến kết nối xuất nhập khẩu nông lâm thủy sản tại tỉnh Lào Cai năm 2024</t>
  </si>
  <si>
    <t>Ngày 01/11/2024</t>
  </si>
  <si>
    <t>Nội dung này nằm trong KH số 158/KH-UBND, điều chỉnh địa điểm từ tỉnh Bình Thuận sang tỉnh Lào Cai.</t>
  </si>
  <si>
    <t>Phối hợp tổ chức Hội nghị quốc tế kết nối giao thương, giới thiệu nông sản Lâm Đồng xuất khẩu và thị trường Trung Quốc tại tỉnh Lào Cai</t>
  </si>
  <si>
    <t>Ngày 01/11 và 02/11/2024</t>
  </si>
  <si>
    <t>Hoạt động này bổ sung nhưng không phát sinh kinh phí nguồn NS tỉnh, kinh phí xã hội hóa.</t>
  </si>
  <si>
    <t>Tham gia Hội chợ XTTM sản phẩm OCOP tỉnh Cao Bằng</t>
  </si>
  <si>
    <t>Tỉnh Cao Bằng</t>
  </si>
  <si>
    <t>Từ ngày 01/11-05/11/2024</t>
  </si>
  <si>
    <t>Tham gia Tuần lễ sản phẩm OCOP, sản phẩm đặc trưng vùng -miền và công nghệ sản xuất -bảo quản - chế biến nông sản và XTTM tại thành phố Hồ Chí Minh</t>
  </si>
  <si>
    <t>Từ ngày 03/11-13/11/2024</t>
  </si>
  <si>
    <t>Tham gia Chương trình kết nối giao thương giữa nhà cung cấp khu vực đồng bằng sông Hồng với các doanh nghiệp xuất khẩu và tổ chức xúc tiến thương mại tại Bắc Ninh</t>
  </si>
  <si>
    <t>Tại Trung tâm văn hoá Kinh Bắc, TP. Bắc Ninh, tỉnh Bắc Ninh</t>
  </si>
  <si>
    <t>Từ ngày 06/11-10/11/2024</t>
  </si>
  <si>
    <t>Tham gia Hội chợ triển lãm Nông nghiệp Quốc tế lần thứ 24, AgroViet 2024</t>
  </si>
  <si>
    <t>Từ ngày 19/11- 23/11/2024</t>
  </si>
  <si>
    <t>Chi cục Quản lý chất lượng Nông lâm sản và Thuỷ sản  - Sở Nông nghiệp và  PTNT</t>
  </si>
  <si>
    <t>Trung tâm XTTM Nông nghiệp - Bộ Nông nghiệp và PTNT; UBND các huyện, thành phố, thị xã; các DN, HTX trên địa bàn tỉnh</t>
  </si>
  <si>
    <t>Tham gia Hội chợ đặc sản vùng miền Việt Nam Năm 2024</t>
  </si>
  <si>
    <t>Từ ngày 19/11- 24/11/2024</t>
  </si>
  <si>
    <t>Tổ chức Hội nghị kết nối tiêu thụ tiêu thụ sản phẩm nông nghiệp đặc hữu của tỉnh Lào Cai (sản phẩm nông sản an toàn)</t>
  </si>
  <si>
    <t>TX. Sa Pa</t>
  </si>
  <si>
    <t>Ngày 20/11/2024</t>
  </si>
  <si>
    <t>Các tỉnh Phú Thọ, Hòa Bình, Yên Bái, Điện Biên, Sơn La, Lai Châu</t>
  </si>
  <si>
    <t>Trưng bày, giới thiệu và xúc tiến thương mại sản phẩm OCOP Festival Hoa Đà Lạt năm 2024</t>
  </si>
  <si>
    <t>Tỉnh Lâm Đồng</t>
  </si>
  <si>
    <t>Từ ngày 21/12-30/12/2024</t>
  </si>
  <si>
    <t>Tổ chức Phiên chợ văn hóa thúc đẩy tiêu thụ sản phẩm vùng dân tộc thiểu số và miền núi tỉnh Lào Cai tại huyện Bát Xát” năm 2024</t>
  </si>
  <si>
    <t>Tại Chợ Trung tâm huyện Bát Xát</t>
  </si>
  <si>
    <t>Từ ngày 19/12-21/12/2024</t>
  </si>
  <si>
    <t>Hỗ trợ cho Hội nông sản An toàn tỉnh và doanh nghiệp doanh nghiệp tham gia trên 100 gian hàng của trên 50 kỳ hội chợ tại các tỉnh/TP trong và ngoài tỉnh</t>
  </si>
  <si>
    <t>Các tỉnh, thành phố trong nước</t>
  </si>
  <si>
    <t>Trung tâm Xúc tiến đầu tư, thương mại và hỗ trợ doanh nghiệp - Sở Kế hoạch và Đầu tư; Sở Nông nghiệp và  PTNT</t>
  </si>
  <si>
    <t>UBND các huyện, thị xã, thành phố; các sở, ban, ngành liên quan, các doanh nghiệp, cơ sở sản xuất trên địa bàn tỉnh</t>
  </si>
  <si>
    <t>HOẠT ĐỘNG TUYÊN TRUYỀN, QUẢNG BÁ: 03 HOẠT ĐỘNG</t>
  </si>
  <si>
    <t>Các sở, ban, ngành liên quan; các doanh nghiệp; cơ sở sản xuất trên địa bàn tỉnh</t>
  </si>
  <si>
    <t>Tổ chức Phiên chợ văn hóa thúc đẩy tiêu thụ sản phẩm vùng Dân tộc thiểu số và miền  núi  tỉnh  Lào Cai  tại  huyện  Bát  Xát năm 2024</t>
  </si>
  <si>
    <t>Khu  vực đền  Mẫu, Xã  Trịnh Tường, huyện  Bát Xát</t>
  </si>
  <si>
    <t>Phối hợp với Cục Xúc tiến Thương mại-Bộ Công thương mời Doanh nghiệp tham dự Hội nghị và trưng bày sản phẩm tổ chức chuỗi sự kiện XTTM và phát triển xuất nhập khẩu vùng Trung du, miền núi phía Bắc tại tỉnh Lào Cai</t>
  </si>
  <si>
    <t>Từ ngày 11-12/4/2024</t>
  </si>
  <si>
    <t>Đại biểu Trung ương và các tỉnh, thành phố vùng trung du miền núi phía Bắc; các hiệp hội ngành hàng, doanh nghiệp...</t>
  </si>
  <si>
    <t>Kinh phí được điều chỉnh từ hoạt động "Tổ chức Hội chợ Thương mại Biên giới Trung - Việt (Hà Khẩu)".</t>
  </si>
  <si>
    <t>Tham gia Hội chợ Công hương khu vực Tây Bắc Điện Biên</t>
  </si>
  <si>
    <t>Các sở, ban, ngành liên quan; các doanh nghiệp, cơ sở sản xuất trên địa bàn tỉnh</t>
  </si>
  <si>
    <t xml:space="preserve">Tham gia Hội chợ triển lãm hàng công nghiệp nông thôn tiêu biểu và chuỗi các sự kiện Ngành Công Thương 28 tỉnh, thành phố khu vực phía Bắc - Hà Nội, năm 2024 </t>
  </si>
  <si>
    <t>Tham gia Phiên chợ Nông sản, đặc sản vùng miền năm 2024 (02 Phiên/năm)</t>
  </si>
  <si>
    <t>Tham gia Hội chợ triển lãm Trung Quốc – Nam Á lần thứ 8 và Hội chợ hàng hóa xuất nhập khẩu Côn Minh, Trung Quốc lần thứ 28 tại thành phố Côn Minh, tỉnh Vân Nam, Trung Quốc</t>
  </si>
  <si>
    <t xml:space="preserve"> Thành phố Côn Minh, tỉnh Vân Nam, Trung Quốc</t>
  </si>
  <si>
    <t>Từ ngày 20/7-29/7/2024</t>
  </si>
  <si>
    <t xml:space="preserve"> Các sở, ban, ngành liên quan trên địa bàn tỉnh; Hiệp hội doanh nghiệp tỉnh; các DN trên địa bàn tỉnh</t>
  </si>
  <si>
    <t>Phối hợp tổ chức Hội chợ Kinh tế Thương mại và Du lịch Biên giới Trung - Việt (Hồng Hà) năm 2024</t>
  </si>
  <si>
    <t>Trung tâm Hội chợ triển lãm Quốc tế Hà Khẩu, châu Hồng Hà, tỉnh Vân Nam, Trung Quốc</t>
  </si>
  <si>
    <t>Từ ngày 26/11-01/12/2024</t>
  </si>
  <si>
    <t>Tổ chức lớp tập huấn nghiệp vụ Xúc tiến thương mại trên địa bàn tỉnh Lào Cai năm 2024 (02 kỳ/năm)</t>
  </si>
  <si>
    <t>Ngày 10/4/2024 và ngày 19/7/2024</t>
  </si>
  <si>
    <t>UBND các huyện, thị xã; các cơ sở, hợp tác xã, doanh nghiệp trên địa bàn tỉnh</t>
  </si>
  <si>
    <t>Tổ chức lớp tập huấn kỹ năng truyền thông, quảng bá sản phẩm cho các doanh nghiệp trong khu vực tại tỉnh Lào Cai</t>
  </si>
  <si>
    <t>Ngày 24,25/11/2024</t>
  </si>
  <si>
    <t>Trung tâm Xúc tiến Đầu tư, TM và hỗ trợ doanh nghiệp - Sở Kế hoạch và Đầu tư</t>
  </si>
  <si>
    <t>Các tỉnh: Điện Biên; Lai Châu, Yên Bái, Sơn La, Hoà Bình; các hợp tác xã, doanh nghiệp trên địa bàn tỉnh</t>
  </si>
  <si>
    <t xml:space="preserve">Tổ chức đoàn khảo sát vùng sản xuất nông, lâm, thủy sản của Việt Nam có thế mạnh xuất khẩu, kết hợp tuyên truyền cơ chế chính sách thu hút thông qua cửa khẩu Quốc tế Lào Cai </t>
  </si>
  <si>
    <t>Tại các tỉnh Gia Lai, Khánh Hòa, Đắk Lắk</t>
  </si>
  <si>
    <t>Từ ngày 03/11/2024 đến ngày 07/11/2024</t>
  </si>
  <si>
    <t>Các sở, ban, ngành các tỉnh: Gia Lai, Đắk Lắk, Khánh Hoà; các doanh nghiệp trên địa bàn các tỉnh: Gia Lai, Đắk Lắk, Khánh Hoà</t>
  </si>
  <si>
    <t>Hoạt động tuyên truyền, quảng bá: 02 hoạt động</t>
  </si>
  <si>
    <t>Thực hiện các chuyên mục Công Thương trên Truyền hình Công Thương địa phương (2 số): PS1: tình hình hoạt động xúc tiến thương mại 11 tháng trên địa bàn tỉnh Lào Cai phỏng vấn Công ty TNHH Nasaky Việt Nam; PS2: Những điểm mới được triển khai trong công tác XTTM tỉnh Lào Cai 3 tháng cuối năm 2025</t>
  </si>
  <si>
    <t>Trên địa bàn tỉnh Lào Cai</t>
  </si>
  <si>
    <t>Tháng 12/2025</t>
  </si>
  <si>
    <t>Trung tâm Xúc tiến Đầu tư, TM và hỗ trợ DN - Sở Tài chính tỉnh Lào Cai</t>
  </si>
  <si>
    <t>Công ty TNHH Nasaky Việt Nam</t>
  </si>
  <si>
    <t>Quyết định số 469/QĐ-UBND ngày 14/7/2025</t>
  </si>
  <si>
    <t>Hỗ trợ xây dựng các điểm/cửa hàng, trưng bày và bán các sản phẩm OCOP</t>
  </si>
  <si>
    <t xml:space="preserve">Các xã: Chấn Thịnh, Bát Xát, Mường Khương </t>
  </si>
  <si>
    <t>Sở Công Thương</t>
  </si>
  <si>
    <t xml:space="preserve"> UBND các xã: Bát Xát, Mường Khương; các cơ sở sản xuất, kinh doanh trên địa bàn tỉnh</t>
  </si>
  <si>
    <t xml:space="preserve">Quyết định 475/QĐ-UBND ngày 14/7/2025 của UBND tỉnh Lào Cai về kế hoạch vốn ngân sách nhà nước  thực hiện các Chương trình mục tiêu quốc gia 2021-2025 và năm 2025, trên địa bàn tỉnh Lào Cai;  Quyết định số 1238/QĐ-BCT ngày 05/5/2025 của Bộ Công Thương về việc thực hiện thực hiện Chương trình MTQG xây dựng nông thôn mới năm 2024. </t>
  </si>
  <si>
    <t>Mô hình thương mại miền núi hai chiều</t>
  </si>
  <si>
    <t>Thôn Làng Ngần, Xã Thác Bà, tỉnh Lào Cai</t>
  </si>
  <si>
    <t>Cục Quản lý và Phát triển thị trường trong nước - Bộ Công Thương; UBND xã Thác Bà</t>
  </si>
  <si>
    <t>Quyết định số 304/QĐ-BCT ngày 25/01/2025 của Bộ Công Thương phê duyệt nhiệm vụ và kinh phí thực hiện  Chương trình mục tiêu quốc gia phát triển kinh tế - xã hội vùng đồng bào dân tộc thiểu số và miền núi giai đoạn 2021 - 2025</t>
  </si>
  <si>
    <t>Hoạt động xúc tiến trong nước: 24 hoạt động</t>
  </si>
  <si>
    <t>Tổ chức các Hội nghị, chương trình kết nối, giao thương tại các tỉnh, thành phố:  02 hoạt động</t>
  </si>
  <si>
    <t>Tổ chức Phiên chợ văn hóa thúc đẩy tiêu thụ sản phẩm vùng dân tộc thiểu số và miền núi tỉnh Lào Cai gắn với Lễ hội Văn hoá - Ẩm thực Xuân Ất Tỵ huyện Bát Xát năm 2025</t>
  </si>
  <si>
    <t>Xã Mường hum, huyện Bát Xát, tỉnh Lào Cai (nay là xã Bát Xát, tỉnh Lào Cai)</t>
  </si>
  <si>
    <t>Từ ngày 08/02- 09/02/2025</t>
  </si>
  <si>
    <t>UBND các huyện, thị xã, thành phố trên địan bàn tỉnh Lào Cai (cũ); các Sở, ban, ngành liên quan; các doanh nghiệp, cơ sở sản xuất trên địa bàn tỉnh</t>
  </si>
  <si>
    <t>Chuyển nguồn kinh phí từ Chương trình MNTQG vùng DTTS &amp; MN năm 2024 sang năm 2025 thực hiện</t>
  </si>
  <si>
    <t xml:space="preserve">Tổ chức Hội nghị xúc tiến thương mại kết nối tiêu thụ nông sản an toàn </t>
  </si>
  <si>
    <t>Phường Lào Cai</t>
  </si>
  <si>
    <t>Ngày 19/11/2025</t>
  </si>
  <si>
    <t>Các sở, ngành, đơn vị; các HTX, THT, Doanh nghiệp</t>
  </si>
  <si>
    <t>Kế hoạch 119/KH-UBND ngày 5/3/2025</t>
  </si>
  <si>
    <t>Tham gia và hỗ trợ doanh nghiệp trong tỉnh tham gia các Hội trợ triển lãm, Hội nghị kết nối giao thương tại các tỉnh/TP trong nước: 20 hoạt động</t>
  </si>
  <si>
    <t>Tham gia Hội chợ hàng Việt Nam tiêu biểu xuất khẩu năm 2025 tại TP. Hồ Chí Minh</t>
  </si>
  <si>
    <t>TP.Hồ Chí Minh</t>
  </si>
  <si>
    <t>Từ ngày 26/3-30/3/2025</t>
  </si>
  <si>
    <t>Các doanh nghiệp, HTX, hộ kinh doanh trong tỉnh</t>
  </si>
  <si>
    <t>Tham gia Phiên chợ nông sản an toàn - chất lượng” lần thứ IV, năm 2025 tại tỉnh Sóc Trăng</t>
  </si>
  <si>
    <t xml:space="preserve">Tỉnh Sóc Trăng (nay là TP. Cần Thơ) </t>
  </si>
  <si>
    <t>Ngày 24/4-28/4/2025</t>
  </si>
  <si>
    <t>Các DN, HTX, cơ sở sản xuất nông nghiệp trên địa bàn tỉnh</t>
  </si>
  <si>
    <t>Tham gia Hội chợ xúc tiến thương mại cho khu vực kinh tế tập thể, HTX năm 2025 tại khu vực phía Bắc</t>
  </si>
  <si>
    <t xml:space="preserve">Tại Thành phố Hà Nội </t>
  </si>
  <si>
    <t>Từ ngày 6/5-11/5/2025</t>
  </si>
  <si>
    <t>Tham gia Sự kiện giới thiệu sản phẩm OCOP gắn với văn hóa các tỉnh Nam Bộ</t>
  </si>
  <si>
    <t>Ngày 04/6-06/6/2025</t>
  </si>
  <si>
    <t>Tham gia Hội chợ xúc tiến thương mại cho khu vực kinh tế tập thể, HTX năm 2025 tại khu vực miền Trung</t>
  </si>
  <si>
    <t>Từ ngày 23/6-29/6/2025</t>
  </si>
  <si>
    <t>Tham gia Hội chợ xúc tiến thương mại cho các hợp tác xã tại khu vực Miền Trung - Tây Nguyên năm 2025</t>
  </si>
  <si>
    <t>Từ ngày 23/6-26/6/2025</t>
  </si>
  <si>
    <t>Liên minh HTX tỉnh Yên Bái</t>
  </si>
  <si>
    <t>Các HTX, THT, DN trên địa bàn tỉnh</t>
  </si>
  <si>
    <t>Quyết định 475/QĐ-UBND ngày 14/7/2025 của UBND tỉnh Lào Cai về kế hoạch vốn ngân sách nhà nước  thực hiện các Chương trình mục tiêu quốc gia 2021-2025 và năm 2025, trên địa bàn tỉnh Lào Cai</t>
  </si>
  <si>
    <t>Tham gia Hội chợ các sản phẩm OCOP xuất khẩu 2025 tại Hà Nội</t>
  </si>
  <si>
    <t>Từ ngày 31/7- 04/8/2026</t>
  </si>
  <si>
    <t>Tham gia Hội chợ Công Thương vùng đồng bằng sông Hồng – Ninh Bình năm 2025</t>
  </si>
  <si>
    <t xml:space="preserve">Tỉnh Ninh Bình </t>
  </si>
  <si>
    <t>Từ ngày 14/9-  22/9/2025</t>
  </si>
  <si>
    <t>Tham gia Hội chợ Quốc tế Thương mại, Du lịch và Đầu tư Hành lang kinh tế Đông Tây – Đà Nẵng năm 2025</t>
  </si>
  <si>
    <t>Từ ngày 30/9- 07/10/2025</t>
  </si>
  <si>
    <t>2.10</t>
  </si>
  <si>
    <t>Tham gia Hội chợ xúc tiến thương mại cho nông sản và sản phẩm OCOP khu vực Tây Bắc - Sơn La 2025</t>
  </si>
  <si>
    <t>Từ ngày 08/10- 12/10/2025</t>
  </si>
  <si>
    <t>Tham gia Hội chợ mùa thu năm 2025 tại TP. Hà Nội</t>
  </si>
  <si>
    <t>Từ ngày 23/10-04/11/2025</t>
  </si>
  <si>
    <t>2.12</t>
  </si>
  <si>
    <t>Tham gia Chuỗi các Chương trình hỗ trợ XTTM cho các HTX năm 2025 tại TP Hà Nội</t>
  </si>
  <si>
    <t xml:space="preserve"> Tháng 10/2025</t>
  </si>
  <si>
    <t>Tham gia Hội chợ Triển lãm Nông nghiệp Quốc tế lần thứ 25 - AgroViet 2025</t>
  </si>
  <si>
    <t>Tháng 11/2025</t>
  </si>
  <si>
    <t>Trung tâm Khuyến nông và Dịch vụ Nông nghiệp - Sở Nông nghiệp và Môi trường tỉnh Lào Cai</t>
  </si>
  <si>
    <t xml:space="preserve">Quyết định số 1970/QĐ-UBND ngày 11/11/2025 </t>
  </si>
  <si>
    <t xml:space="preserve">Tham gia Hội chợ xúc tiến thương mại cho khu vực kinh tế tập thể, HTX năm 2025 tại  khu vực  miền Nam </t>
  </si>
  <si>
    <t xml:space="preserve"> Thành phố Hồ Chí Minh</t>
  </si>
  <si>
    <t>Từ ngày 18/11-23/11/2025</t>
  </si>
  <si>
    <t>Tham gia Chương trình Chợ phiên sản phẩm HTX tỉnh Bắc Ninh và các tỉnh, thành phố năm 2025</t>
  </si>
  <si>
    <t>Tỉnh Bắc Ninh</t>
  </si>
  <si>
    <t>Từ ngày 17/11-19/11/2025</t>
  </si>
  <si>
    <t xml:space="preserve">Tham gia Hội chợ xúc tiến thương mại sản phẩm OCOP 
tỉnh Cao Bằng năm 2025 </t>
  </si>
  <si>
    <t>Khu Trung tâm Hội nghị tỉnh Cao Bằng</t>
  </si>
  <si>
    <t>Từ ngày 13/11-19/11/2025</t>
  </si>
  <si>
    <t xml:space="preserve"> </t>
  </si>
  <si>
    <t xml:space="preserve">Tham gia Hội chợ xúc tiến thương mại cho các hợp tác xã tại khu vực miền Nam năm 2025 </t>
  </si>
  <si>
    <t>Tham gia Tuần lễ trưng bày, quảng bá, giới thiệu sản phẩm tiêu biểu của các tỉnh/thành phố lần thứ 7 và giao lưu kinh tế, văn hoá Việt - Hàn lần thứ 2 năm 2025</t>
  </si>
  <si>
    <t>Khách sạn Thái Nguyên - Tỉnh Thái Nguyên</t>
  </si>
  <si>
    <t>Từ ngày 26/11-30/11/2025</t>
  </si>
  <si>
    <t xml:space="preserve">Tham gia Hội chợ TM&amp;DL Quốc tế Việt - Trung lần thứ 17 năm 2025 </t>
  </si>
  <si>
    <t>Quảng trường trung tâm phường Móng Cái 1 - Tỉnh Quảng Ninh</t>
  </si>
  <si>
    <t>Từ ngày 11/11-15/12/2025</t>
  </si>
  <si>
    <t>2.20</t>
  </si>
  <si>
    <t>Tham gia các hoạt động xúc tiến thương mại tháng 12 năm 2025 trên địa bàn tỉnh Lâm Đồng</t>
  </si>
  <si>
    <t>Từ ngày 17/12 đến ngày 25/12/2025</t>
  </si>
  <si>
    <t>Các hoạt động, sự kiện lớn của tỉnh Lào Cai: 02 hoạt động</t>
  </si>
  <si>
    <t>Tổ chức Chương trình Xúc tiến đầu tư, thương mại năm 2025 (Nằm trong Chuỗi sự kiện giữa tỉnh Lào Cai với VCCI -  Gặp gỡ đầu Xuân năm 2025</t>
  </si>
  <si>
    <t xml:space="preserve"> Phường Lào Cai, tỉnh Lào Cai</t>
  </si>
  <si>
    <t>Ngày 14/3/2025</t>
  </si>
  <si>
    <t>Các Bộ, ngành Trung ương; Sở Công Thương các tinh/TP; các Sở, ban ngành trong tỉnh; các Tập đoàn/Tổng Công ty; các tổ chức Hiệp hội, ngành hàng trong nước</t>
  </si>
  <si>
    <t>Kế hoạch 119/KH-UBND ngày 5/3/2025, sử dụng nguồn ngân sách tỉnh từ hoạt động xúc tiến đầu tư của tỉnh năm 2025</t>
  </si>
  <si>
    <t>Tổ chức Hội chợ Thương mại Quốc tế Việt - Trung (Lào Cai) lần thứ 25, năm 2025</t>
  </si>
  <si>
    <t>Từ ngày 11/11-16/11/2025</t>
  </si>
  <si>
    <t>Cục Xúc tiến thương mại – Bộ Công Thương; các Sở, ban ngành trong tỉnh; các tổ chức kinh tế trong tỉnh, trong nước; Sở Công Thương; Trung tâm Xúc tiến Đầu tư và Thương mại/Trung tâm Xúc tiến Thương mại/ Trung tâm Khuyến công và Xúc tiến Thương mại và các tổ chức, đơn vị khác thuộc các tỉnh, thành phố; các tổ chức Hiệp hội, ngành hàng</t>
  </si>
  <si>
    <t>Hoạt động xúc tiến tại nước ngoài: 02 hoạt động</t>
  </si>
  <si>
    <t xml:space="preserve">Tham gia gian hàng của tỉnh Lào Cai và hỗ trợ doanh nghiệp tham gia Hội chợ triển lãm Trung Quốc ‑ Nam Á lần thứ 9 và Hội chợ hàng hóa xuất nhập khẩu Côn Minh, Trung Quốc lần thứ 29 </t>
  </si>
  <si>
    <t>TP. Côn Minh - Tỉnh Vân Nam - Trung Quốc</t>
  </si>
  <si>
    <t>Từ ngày 16/6/2025-25/6/2025</t>
  </si>
  <si>
    <t>Cơ quan đại diện Thương mại Việt Nam tại Côn Minh - Trung Quốc</t>
  </si>
  <si>
    <t>Tổ chức Đoàn doanh nghiệp nông, lâm sản, trái cây Việt Nam sang giao thương, khảo sát thị trường các tỉnh Vân Nam, Chiết Giang –Trung Quốc</t>
  </si>
  <si>
    <t>Tỉnh Vân Nam, Chiết Giang – Trung Quốc</t>
  </si>
  <si>
    <t>Tháng 8/2025</t>
  </si>
  <si>
    <t>Chính quyền nhân dân tỉnh Vân Nam, cơ quan đại diện thương mại Việt Nam tại Vân Nam, các Doanh nghiệp trong nước</t>
  </si>
  <si>
    <t>Hoạt động liên quan đến xúc tiến thương mại: 02 hoạt động</t>
  </si>
  <si>
    <t>Tổ chức đoàn công tác đi khảo sát thị trường và xúc tiến thương mại trong nước (tại các tỉnh/TP: Ninh Bình – Quảng Trị – Đà Nẵng)</t>
  </si>
  <si>
    <t>Các tỉnh/TP: Ninh Bình; Quảng Trị; Đà Nẵng</t>
  </si>
  <si>
    <t xml:space="preserve"> Từ ngày 08/12-13/12/2025</t>
  </si>
  <si>
    <t>Tổ chức đoàn cán bộ của Trung tâm tham dự Hội nghị tổng kết công tác XTTM hàng năm do Bộ Công Thương tổ chức</t>
  </si>
  <si>
    <t>Ngày 28/12 -29/12/2025</t>
  </si>
  <si>
    <t>Năm 2025: 31 hoạt động</t>
  </si>
  <si>
    <t>Năm 2021: 16 hoạt động</t>
  </si>
  <si>
    <t xml:space="preserve">HOẠT ĐỘNG XTTM TRONG NƯỚC: 30 HOẠT ĐỘNG </t>
  </si>
  <si>
    <t>HOẠT ĐỘNG XTTM TẠI NƯỚC NGOÀI: 02 HOẠT ĐỘNG</t>
  </si>
  <si>
    <t>ĐÀO TẠO, TẬP HUẤN: 02 HOẠT ĐỘNG</t>
  </si>
  <si>
    <t>HOẠT ĐỘNG LIÊN QUAN ĐẾN XÚC TIẾN: 01  HOẠT ĐỘNG</t>
  </si>
  <si>
    <t xml:space="preserve">Năm 2024: 39 hoạt động </t>
  </si>
  <si>
    <t>Tổng cộng: 151 hoạt động</t>
  </si>
  <si>
    <r>
      <t xml:space="preserve">Được điều chỉnh kinh phí từ 02 hoạt động: </t>
    </r>
    <r>
      <rPr>
        <i/>
        <sz val="11"/>
        <color theme="1"/>
        <rFont val="Times New Roman"/>
        <family val="1"/>
      </rPr>
      <t>(i) “Tổ chức trưng bày gian hàng quảng bá xúc tiến thương mại tại Hội nghị xúc tiến đầu tư, thương mại và du lịch tỉnh Lào Cai”); (ii) Tổ chức Hội nghị gặp gỡ, chương trình làm việc với Đại sứ quán, tham tán thương mại và các tổ chức XTTM quốc tế Việt Nam.</t>
    </r>
  </si>
  <si>
    <r>
      <t>Kinh phí được điều chỉnh từ các nội dung sau:</t>
    </r>
    <r>
      <rPr>
        <i/>
        <sz val="11"/>
        <color theme="1"/>
        <rFont val="Times New Roman"/>
        <family val="1"/>
      </rPr>
      <t xml:space="preserve"> (i) Tham gia gian hàng của tỉnh Lào Cai, hỗ trợ doanh nghiệp của tỉnh tham gia Hội chợ kết hợp tham gia Hội nghị kết nối cung cầu tại các địa phương trong nước (02 kỳ); (ii) Tổ chức đoàn khảo sát vùng sản xuất nông, lâm, thủy sản của Việt Nam có thế
mạnh xuất khẩu, kết hợp tuyên truyền cơ chế chính sách thu hút xuất khẩu qua cửa khẩu Quốc tế Lào Cai; (iii) Tổ chức Hội nghị kết nối Xúc tiến xuấ nhập khẩu nông, lâm thủy sản tại tỉnh Bình Thuận.</t>
    </r>
  </si>
  <si>
    <t xml:space="preserve"> Các doanh nghiệp, các cơ sở sản xuất trên địa bàn tỉnh Lào Cai</t>
  </si>
  <si>
    <t>Trung tâm Xúc tiến Thương mại - Sở Công Thương</t>
  </si>
  <si>
    <r>
      <t xml:space="preserve"> KẾT QUẢ THỰC HIỆN HOẠT ĐỘNG XÚC TIẾN THƯƠNG MẠI TRÊN ĐỊA BÀN TỈNH LÀO CAI GIAI ĐOẠN 2021 - 2025
</t>
    </r>
    <r>
      <rPr>
        <i/>
        <sz val="11"/>
        <rFont val="Times New Roman"/>
        <family val="1"/>
      </rPr>
      <t>(Kèm theo Báo cáo số:             /BC-SCT ngày            tháng     năm 2026  của Sở Công Thương tỉnh Lào Cai)</t>
    </r>
  </si>
  <si>
    <r>
      <t xml:space="preserve">Xây dựng hệ thống cửa hàng giới thiệu, trưng bày, bán các sản phẩm OCOP của tỉnh Lào Cai
</t>
    </r>
    <r>
      <rPr>
        <i/>
        <sz val="11"/>
        <color theme="1"/>
        <rFont val="Times New Roman"/>
        <family val="1"/>
      </rPr>
      <t>Nội dung thực hiện: Hỗ trợ in thư ngỏ cho các điểm giới thiệu, bán sản phẩm nông sản an toàn và sản phẩm OCOP của tỉnh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</si>
</sst>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_);_(* \(#,##0\);_(* &quot;-&quot;??_);_(@_)"/>
    <numFmt numFmtId="165" formatCode="#,##0;[Red]#,##0"/>
    <numFmt numFmtId="166" formatCode="#,##0.0"/>
    <numFmt numFmtId="167" formatCode="_(* #,##0.0_);_(* \(#,##0.0\);_(* &quot;-&quot;??_);_(@_)"/>
    <numFmt numFmtId="168" formatCode="_(* #,##0.000_);_(* \(#,##0.000\);_(* &quot;-&quot;??_);_(@_)"/>
    <numFmt numFmtId="169" formatCode="#,##0.000"/>
    <numFmt numFmtId="170" formatCode="#,##0.000;[Red]#,##0.000"/>
    <numFmt numFmtId="171" formatCode="0.00_ "/>
    <numFmt numFmtId="172" formatCode="0.000_ "/>
    <numFmt numFmtId="173" formatCode="_-* #,##0\ _₫_-;\-* #,##0\ _₫_-;_-* &quot;-&quot;?\ _₫_-;_-@_-"/>
    <numFmt numFmtId="174" formatCode="_(* #,##0.000_);_(* \(#,##0.000\);_(* &quot;-&quot;???_);_(@_)"/>
    <numFmt numFmtId="175" formatCode="_(* #,##0_);_(* \(#,##0\);_(* &quot;-&quot;???_);_(@_)"/>
  </numFmts>
  <fonts count="24">
    <font>
      <sz val="11"/>
      <color theme="1"/>
      <name val="Calibri"/>
      <family val="2"/>
      <scheme val="minor"/>
    </font>
    <font>
      <sz val="11"/>
      <color theme="1"/>
      <name val="Calibri"/>
      <family val="2"/>
      <scheme val="minor"/>
    </font>
    <font>
      <sz val="10"/>
      <name val="Arial"/>
      <family val="2"/>
    </font>
    <font>
      <sz val="12"/>
      <name val=".VnTime"/>
      <family val="2"/>
    </font>
    <font>
      <sz val="8"/>
      <name val="Calibri"/>
      <family val="2"/>
      <scheme val="minor"/>
    </font>
    <font>
      <b/>
      <sz val="11"/>
      <name val="Times New Roman"/>
      <family val="1"/>
      <charset val="163"/>
    </font>
    <font>
      <sz val="11"/>
      <name val="Times New Roman"/>
      <family val="1"/>
      <charset val="163"/>
    </font>
    <font>
      <sz val="11"/>
      <color theme="1"/>
      <name val="Times New Roman"/>
      <family val="1"/>
    </font>
    <font>
      <sz val="11"/>
      <name val="Times New Roman"/>
      <family val="1"/>
    </font>
    <font>
      <sz val="11"/>
      <color rgb="FF000000"/>
      <name val="Times New Roman"/>
      <family val="1"/>
    </font>
    <font>
      <b/>
      <sz val="11"/>
      <name val="Times New Roman"/>
      <family val="1"/>
    </font>
    <font>
      <sz val="11"/>
      <color theme="1"/>
      <name val="Times New Roman"/>
      <family val="1"/>
      <charset val="163"/>
    </font>
    <font>
      <b/>
      <sz val="11"/>
      <color theme="1"/>
      <name val="Times New Roman"/>
      <family val="1"/>
    </font>
    <font>
      <i/>
      <sz val="11"/>
      <color theme="1"/>
      <name val="Times New Roman"/>
      <family val="1"/>
    </font>
    <font>
      <b/>
      <i/>
      <sz val="11"/>
      <color theme="1"/>
      <name val="Times New Roman"/>
      <family val="1"/>
    </font>
    <font>
      <sz val="11"/>
      <color rgb="FFFF0000"/>
      <name val="Calibri"/>
      <family val="2"/>
      <scheme val="minor"/>
    </font>
    <font>
      <b/>
      <sz val="11"/>
      <color theme="1"/>
      <name val="Calibri"/>
      <family val="2"/>
      <scheme val="minor"/>
    </font>
    <font>
      <i/>
      <sz val="11"/>
      <name val="Times New Roman"/>
      <family val="1"/>
    </font>
    <font>
      <sz val="11"/>
      <name val="Arial"/>
      <family val="2"/>
    </font>
    <font>
      <sz val="11"/>
      <color rgb="FFFF0000"/>
      <name val="Times New Roman"/>
      <family val="1"/>
    </font>
    <font>
      <b/>
      <sz val="11"/>
      <color rgb="FF000000"/>
      <name val="Times New Roman"/>
      <family val="1"/>
    </font>
    <font>
      <i/>
      <sz val="11"/>
      <name val="Times New Roman"/>
      <family val="1"/>
      <charset val="163"/>
    </font>
    <font>
      <sz val="11"/>
      <name val="Calibri"/>
      <family val="2"/>
    </font>
    <font>
      <sz val="11"/>
      <color indexed="8"/>
      <name val="Times New Roman"/>
      <family val="1"/>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5">
    <xf numFmtId="0" fontId="0" fillId="0" borderId="0"/>
    <xf numFmtId="43" fontId="1" fillId="0" borderId="0" applyFont="0" applyFill="0" applyBorder="0" applyAlignment="0" applyProtection="0"/>
    <xf numFmtId="0" fontId="2" fillId="0" borderId="0"/>
    <xf numFmtId="0" fontId="3" fillId="0" borderId="0"/>
    <xf numFmtId="43" fontId="1" fillId="0" borderId="0" applyFont="0" applyFill="0" applyBorder="0" applyAlignment="0" applyProtection="0"/>
  </cellStyleXfs>
  <cellXfs count="219">
    <xf numFmtId="0" fontId="0" fillId="0" borderId="0" xfId="0"/>
    <xf numFmtId="0" fontId="5" fillId="0" borderId="2" xfId="0" applyFont="1" applyBorder="1" applyAlignment="1">
      <alignment horizontal="center" vertical="center"/>
    </xf>
    <xf numFmtId="3" fontId="5" fillId="0" borderId="2" xfId="1" applyNumberFormat="1" applyFont="1" applyFill="1" applyBorder="1" applyAlignment="1">
      <alignment horizontal="right" vertical="center"/>
    </xf>
    <xf numFmtId="0" fontId="6" fillId="0" borderId="2" xfId="0" applyFont="1" applyBorder="1" applyAlignment="1">
      <alignment horizontal="center" vertical="center"/>
    </xf>
    <xf numFmtId="0" fontId="6" fillId="0" borderId="2" xfId="0" applyFont="1" applyBorder="1" applyAlignment="1">
      <alignment horizontal="justify"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vertical="center" wrapText="1"/>
    </xf>
    <xf numFmtId="3" fontId="6" fillId="0" borderId="2" xfId="1" applyNumberFormat="1" applyFont="1" applyFill="1" applyBorder="1" applyAlignment="1">
      <alignment horizontal="right" vertical="center"/>
    </xf>
    <xf numFmtId="0" fontId="7" fillId="0" borderId="2" xfId="0" applyFont="1" applyBorder="1" applyAlignment="1">
      <alignment horizontal="left" vertical="center" wrapText="1"/>
    </xf>
    <xf numFmtId="0" fontId="8" fillId="0" borderId="2" xfId="0" applyFont="1" applyBorder="1" applyAlignment="1">
      <alignment horizontal="left" vertical="center" wrapText="1"/>
    </xf>
    <xf numFmtId="0" fontId="8" fillId="0" borderId="2" xfId="0" applyFont="1" applyBorder="1" applyAlignment="1">
      <alignment horizontal="justify" vertical="center"/>
    </xf>
    <xf numFmtId="0" fontId="8" fillId="0" borderId="2" xfId="0" applyFont="1" applyBorder="1" applyAlignment="1">
      <alignment horizontal="center" vertical="center" wrapText="1"/>
    </xf>
    <xf numFmtId="0" fontId="9" fillId="0" borderId="2" xfId="0" applyFont="1" applyBorder="1" applyAlignment="1">
      <alignment vertical="center" wrapText="1"/>
    </xf>
    <xf numFmtId="0" fontId="8" fillId="0" borderId="2" xfId="0" applyFont="1" applyBorder="1" applyAlignment="1">
      <alignment horizontal="center" vertical="center"/>
    </xf>
    <xf numFmtId="3" fontId="8" fillId="0" borderId="2" xfId="1" applyNumberFormat="1" applyFont="1" applyFill="1" applyBorder="1" applyAlignment="1">
      <alignment horizontal="right" vertical="center" wrapText="1"/>
    </xf>
    <xf numFmtId="3" fontId="5" fillId="0" borderId="2" xfId="1" applyNumberFormat="1" applyFont="1" applyFill="1" applyBorder="1" applyAlignment="1">
      <alignment horizontal="right" vertical="center" wrapText="1"/>
    </xf>
    <xf numFmtId="0" fontId="8" fillId="3" borderId="2" xfId="0" applyFont="1" applyFill="1" applyBorder="1" applyAlignment="1">
      <alignment horizontal="justify"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7" fillId="0" borderId="2" xfId="0" applyFont="1" applyBorder="1" applyAlignment="1">
      <alignment horizontal="center" vertical="center" wrapText="1"/>
    </xf>
    <xf numFmtId="164" fontId="7" fillId="0" borderId="2" xfId="1" applyNumberFormat="1" applyFont="1" applyBorder="1" applyAlignment="1">
      <alignment horizontal="right" vertical="center" wrapText="1"/>
    </xf>
    <xf numFmtId="164" fontId="8" fillId="0" borderId="2" xfId="1" applyNumberFormat="1" applyFont="1" applyBorder="1" applyAlignment="1">
      <alignment horizontal="right" vertical="center" wrapText="1"/>
    </xf>
    <xf numFmtId="164" fontId="6" fillId="0" borderId="2" xfId="1" applyNumberFormat="1" applyFont="1" applyBorder="1" applyAlignment="1">
      <alignment vertical="center" wrapText="1"/>
    </xf>
    <xf numFmtId="0" fontId="7" fillId="0" borderId="2" xfId="0" applyFont="1" applyBorder="1" applyAlignment="1">
      <alignment horizontal="right" vertical="center" wrapText="1"/>
    </xf>
    <xf numFmtId="164" fontId="7" fillId="0" borderId="2" xfId="1" applyNumberFormat="1" applyFont="1" applyBorder="1" applyAlignment="1">
      <alignment horizontal="center" vertical="center" wrapText="1"/>
    </xf>
    <xf numFmtId="0" fontId="7" fillId="0" borderId="2" xfId="0" applyFont="1" applyBorder="1" applyAlignment="1">
      <alignment horizontal="justify" vertical="center"/>
    </xf>
    <xf numFmtId="0" fontId="6" fillId="3" borderId="2" xfId="0" applyFont="1" applyFill="1" applyBorder="1" applyAlignment="1">
      <alignment vertical="center" wrapText="1"/>
    </xf>
    <xf numFmtId="0" fontId="7" fillId="0" borderId="2" xfId="0" applyFont="1" applyBorder="1" applyAlignment="1">
      <alignment vertical="center" wrapText="1"/>
    </xf>
    <xf numFmtId="14" fontId="8" fillId="0" borderId="2" xfId="0" applyNumberFormat="1" applyFont="1" applyBorder="1" applyAlignment="1">
      <alignment horizontal="center" vertical="center" wrapText="1"/>
    </xf>
    <xf numFmtId="166" fontId="8" fillId="0" borderId="2" xfId="1" applyNumberFormat="1" applyFont="1" applyFill="1" applyBorder="1" applyAlignment="1">
      <alignment horizontal="right" vertical="center" wrapText="1"/>
    </xf>
    <xf numFmtId="0" fontId="8" fillId="0" borderId="2" xfId="0" applyFont="1" applyBorder="1" applyAlignment="1">
      <alignment horizontal="justify" vertical="center" wrapText="1"/>
    </xf>
    <xf numFmtId="3" fontId="8" fillId="0" borderId="2" xfId="4" applyNumberFormat="1" applyFont="1" applyFill="1" applyBorder="1" applyAlignment="1">
      <alignment horizontal="right" vertical="center"/>
    </xf>
    <xf numFmtId="164" fontId="8" fillId="0" borderId="2" xfId="4" applyNumberFormat="1" applyFont="1" applyFill="1" applyBorder="1" applyAlignment="1">
      <alignment horizontal="right" vertical="center"/>
    </xf>
    <xf numFmtId="0" fontId="6" fillId="3" borderId="2" xfId="0" applyFont="1" applyFill="1" applyBorder="1" applyAlignment="1">
      <alignment horizontal="justify"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3" fontId="6" fillId="3" borderId="2" xfId="4" applyNumberFormat="1" applyFont="1" applyFill="1" applyBorder="1" applyAlignment="1">
      <alignment horizontal="right" vertical="center"/>
    </xf>
    <xf numFmtId="166" fontId="6" fillId="3" borderId="2" xfId="4" applyNumberFormat="1" applyFont="1" applyFill="1" applyBorder="1" applyAlignment="1">
      <alignment horizontal="right" vertical="center"/>
    </xf>
    <xf numFmtId="3" fontId="8" fillId="3" borderId="2" xfId="4" applyNumberFormat="1" applyFont="1" applyFill="1" applyBorder="1" applyAlignment="1">
      <alignment horizontal="right" vertical="center" wrapText="1"/>
    </xf>
    <xf numFmtId="169" fontId="6" fillId="3" borderId="2" xfId="4" applyNumberFormat="1" applyFont="1" applyFill="1" applyBorder="1" applyAlignment="1">
      <alignment horizontal="right" vertical="center"/>
    </xf>
    <xf numFmtId="164" fontId="7" fillId="3" borderId="2" xfId="1" applyNumberFormat="1" applyFont="1" applyFill="1" applyBorder="1" applyAlignment="1">
      <alignment horizontal="right" vertical="center" wrapText="1"/>
    </xf>
    <xf numFmtId="3" fontId="6" fillId="3" borderId="2" xfId="1" applyNumberFormat="1" applyFont="1" applyFill="1" applyBorder="1" applyAlignment="1">
      <alignment horizontal="right" vertical="center"/>
    </xf>
    <xf numFmtId="3" fontId="6" fillId="0" borderId="2" xfId="0" applyNumberFormat="1" applyFont="1" applyBorder="1" applyAlignment="1">
      <alignment horizontal="center" vertical="center" wrapText="1"/>
    </xf>
    <xf numFmtId="167" fontId="7" fillId="0" borderId="2" xfId="1" applyNumberFormat="1" applyFont="1" applyBorder="1" applyAlignment="1">
      <alignment horizontal="center" vertical="center" wrapText="1"/>
    </xf>
    <xf numFmtId="167" fontId="7" fillId="0" borderId="2" xfId="1" applyNumberFormat="1" applyFont="1" applyBorder="1" applyAlignment="1">
      <alignment horizontal="right" vertical="center" wrapText="1"/>
    </xf>
    <xf numFmtId="166" fontId="8" fillId="3" borderId="2" xfId="4" applyNumberFormat="1" applyFont="1" applyFill="1" applyBorder="1" applyAlignment="1">
      <alignment horizontal="right" vertical="center" wrapText="1"/>
    </xf>
    <xf numFmtId="169" fontId="8" fillId="3" borderId="2" xfId="4" applyNumberFormat="1" applyFont="1" applyFill="1" applyBorder="1" applyAlignment="1">
      <alignment horizontal="right" vertical="center" wrapText="1"/>
    </xf>
    <xf numFmtId="0" fontId="10" fillId="0" borderId="2" xfId="0" applyFont="1" applyBorder="1" applyAlignment="1">
      <alignment horizontal="center" vertical="center"/>
    </xf>
    <xf numFmtId="0" fontId="8" fillId="0" borderId="2" xfId="0" applyFont="1" applyBorder="1" applyAlignment="1">
      <alignment vertical="center" wrapText="1"/>
    </xf>
    <xf numFmtId="3" fontId="6" fillId="0" borderId="2" xfId="1" applyNumberFormat="1" applyFont="1" applyFill="1" applyBorder="1" applyAlignment="1">
      <alignment horizontal="right" vertical="center" wrapText="1"/>
    </xf>
    <xf numFmtId="3" fontId="8" fillId="0" borderId="2" xfId="4" applyNumberFormat="1" applyFont="1" applyFill="1" applyBorder="1" applyAlignment="1">
      <alignment horizontal="left" vertical="center" wrapText="1"/>
    </xf>
    <xf numFmtId="0" fontId="7" fillId="0" borderId="2" xfId="2" applyFont="1" applyBorder="1" applyAlignment="1">
      <alignment horizontal="center" vertical="center" wrapText="1"/>
    </xf>
    <xf numFmtId="166" fontId="6" fillId="0" borderId="2" xfId="1" applyNumberFormat="1" applyFont="1" applyFill="1" applyBorder="1" applyAlignment="1">
      <alignment horizontal="right" vertical="center"/>
    </xf>
    <xf numFmtId="3" fontId="10" fillId="0" borderId="2" xfId="1" applyNumberFormat="1" applyFont="1" applyFill="1" applyBorder="1" applyAlignment="1">
      <alignment horizontal="right" vertical="center" wrapText="1"/>
    </xf>
    <xf numFmtId="4" fontId="8" fillId="0" borderId="2" xfId="1" applyNumberFormat="1" applyFont="1" applyFill="1" applyBorder="1" applyAlignment="1">
      <alignment horizontal="right" vertical="center" wrapText="1"/>
    </xf>
    <xf numFmtId="4" fontId="11" fillId="0" borderId="2" xfId="0" applyNumberFormat="1" applyFont="1" applyBorder="1" applyAlignment="1">
      <alignment horizontal="right" vertical="center"/>
    </xf>
    <xf numFmtId="3" fontId="10" fillId="0" borderId="2" xfId="1" applyNumberFormat="1" applyFont="1" applyFill="1" applyBorder="1" applyAlignment="1">
      <alignment horizontal="right" vertical="center"/>
    </xf>
    <xf numFmtId="4" fontId="10" fillId="0" borderId="2" xfId="1" applyNumberFormat="1" applyFont="1" applyFill="1" applyBorder="1" applyAlignment="1">
      <alignment horizontal="right" vertical="center"/>
    </xf>
    <xf numFmtId="4" fontId="6" fillId="0" borderId="2" xfId="1" applyNumberFormat="1" applyFont="1" applyFill="1" applyBorder="1" applyAlignment="1">
      <alignment horizontal="right" vertical="center"/>
    </xf>
    <xf numFmtId="4" fontId="5" fillId="0" borderId="2" xfId="1" applyNumberFormat="1" applyFont="1" applyFill="1" applyBorder="1" applyAlignment="1">
      <alignment horizontal="right" vertical="center"/>
    </xf>
    <xf numFmtId="171" fontId="7" fillId="0" borderId="2" xfId="0" applyNumberFormat="1" applyFont="1" applyBorder="1" applyAlignment="1">
      <alignment horizontal="right" vertical="center" wrapText="1"/>
    </xf>
    <xf numFmtId="172" fontId="7" fillId="0" borderId="2" xfId="0" applyNumberFormat="1" applyFont="1" applyBorder="1" applyAlignment="1">
      <alignment horizontal="right" vertical="center" wrapText="1"/>
    </xf>
    <xf numFmtId="169" fontId="8" fillId="0" borderId="2" xfId="1" applyNumberFormat="1" applyFont="1" applyFill="1" applyBorder="1" applyAlignment="1">
      <alignment horizontal="right" vertical="center" wrapText="1"/>
    </xf>
    <xf numFmtId="0" fontId="8" fillId="0" borderId="2" xfId="0" applyFont="1" applyBorder="1" applyAlignment="1">
      <alignment horizontal="right" vertical="center" wrapText="1"/>
    </xf>
    <xf numFmtId="3" fontId="8" fillId="0" borderId="2" xfId="1" applyNumberFormat="1" applyFont="1" applyFill="1" applyBorder="1" applyAlignment="1">
      <alignment horizontal="center" vertical="center"/>
    </xf>
    <xf numFmtId="169" fontId="8" fillId="0" borderId="2" xfId="1" applyNumberFormat="1" applyFont="1" applyFill="1" applyBorder="1" applyAlignment="1">
      <alignment horizontal="right" vertical="center"/>
    </xf>
    <xf numFmtId="3" fontId="8" fillId="0" borderId="2" xfId="1" applyNumberFormat="1" applyFont="1" applyFill="1" applyBorder="1" applyAlignment="1">
      <alignment horizontal="right" vertical="center"/>
    </xf>
    <xf numFmtId="0" fontId="7" fillId="0" borderId="2" xfId="0" applyFont="1" applyBorder="1" applyAlignment="1">
      <alignment horizontal="center" vertical="center"/>
    </xf>
    <xf numFmtId="3" fontId="7" fillId="0" borderId="2" xfId="1" applyNumberFormat="1" applyFont="1" applyFill="1" applyBorder="1" applyAlignment="1">
      <alignment horizontal="right" vertical="center"/>
    </xf>
    <xf numFmtId="166" fontId="7" fillId="0" borderId="2" xfId="1" applyNumberFormat="1" applyFont="1" applyFill="1" applyBorder="1" applyAlignment="1">
      <alignment horizontal="right" vertical="center"/>
    </xf>
    <xf numFmtId="4" fontId="7" fillId="0" borderId="2" xfId="1" applyNumberFormat="1" applyFont="1" applyFill="1" applyBorder="1" applyAlignment="1">
      <alignment horizontal="right" vertical="center"/>
    </xf>
    <xf numFmtId="0" fontId="12" fillId="0" borderId="2" xfId="0" applyFont="1" applyBorder="1" applyAlignment="1">
      <alignment horizontal="center" vertical="center"/>
    </xf>
    <xf numFmtId="0" fontId="12" fillId="0" borderId="2" xfId="0" applyFont="1" applyBorder="1" applyAlignment="1">
      <alignment horizontal="left" vertical="center" wrapText="1"/>
    </xf>
    <xf numFmtId="3" fontId="12" fillId="0" borderId="2" xfId="1" applyNumberFormat="1" applyFont="1" applyFill="1" applyBorder="1" applyAlignment="1">
      <alignment horizontal="right" vertical="center"/>
    </xf>
    <xf numFmtId="0" fontId="12" fillId="0" borderId="2" xfId="2" applyFont="1" applyBorder="1" applyAlignment="1">
      <alignment horizontal="center" vertical="center" wrapText="1"/>
    </xf>
    <xf numFmtId="0" fontId="12" fillId="0" borderId="2" xfId="2" applyFont="1" applyBorder="1" applyAlignment="1">
      <alignment horizontal="left" vertical="center" wrapText="1"/>
    </xf>
    <xf numFmtId="168" fontId="12" fillId="0" borderId="2" xfId="2" applyNumberFormat="1" applyFont="1" applyBorder="1" applyAlignment="1">
      <alignment horizontal="center" vertical="center" wrapText="1"/>
    </xf>
    <xf numFmtId="173" fontId="12" fillId="0" borderId="2" xfId="0" applyNumberFormat="1" applyFont="1" applyBorder="1" applyAlignment="1">
      <alignment horizontal="center" vertical="center" wrapText="1"/>
    </xf>
    <xf numFmtId="173" fontId="7" fillId="0" borderId="2" xfId="0" applyNumberFormat="1" applyFont="1" applyBorder="1" applyAlignment="1">
      <alignment horizontal="center" vertical="center" wrapText="1"/>
    </xf>
    <xf numFmtId="0" fontId="7" fillId="0" borderId="2" xfId="0" applyFont="1" applyBorder="1" applyAlignment="1">
      <alignment horizontal="justify" vertical="center" wrapText="1"/>
    </xf>
    <xf numFmtId="3" fontId="8" fillId="0" borderId="2"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4" fontId="7" fillId="0" borderId="2" xfId="0" applyNumberFormat="1" applyFont="1" applyBorder="1" applyAlignment="1">
      <alignment horizontal="right" vertical="center"/>
    </xf>
    <xf numFmtId="169" fontId="7" fillId="0" borderId="2" xfId="1" applyNumberFormat="1" applyFont="1" applyFill="1" applyBorder="1" applyAlignment="1">
      <alignment horizontal="right" vertical="center"/>
    </xf>
    <xf numFmtId="169" fontId="7" fillId="0" borderId="2" xfId="0" applyNumberFormat="1" applyFont="1" applyBorder="1" applyAlignment="1">
      <alignment horizontal="right" vertical="center"/>
    </xf>
    <xf numFmtId="164" fontId="12" fillId="0" borderId="2" xfId="1" applyNumberFormat="1" applyFont="1" applyFill="1" applyBorder="1" applyAlignment="1">
      <alignment horizontal="justify" vertical="center"/>
    </xf>
    <xf numFmtId="168" fontId="12" fillId="0" borderId="2" xfId="1" applyNumberFormat="1" applyFont="1" applyFill="1" applyBorder="1" applyAlignment="1">
      <alignment horizontal="justify" vertical="center"/>
    </xf>
    <xf numFmtId="0" fontId="14" fillId="0" borderId="2" xfId="2" applyFont="1" applyBorder="1" applyAlignment="1">
      <alignment horizontal="center" vertical="center" wrapText="1"/>
    </xf>
    <xf numFmtId="0" fontId="14" fillId="0" borderId="2" xfId="0" applyFont="1" applyBorder="1" applyAlignment="1">
      <alignment horizontal="left" vertical="center" wrapText="1"/>
    </xf>
    <xf numFmtId="164" fontId="14" fillId="0" borderId="2" xfId="0" applyNumberFormat="1" applyFont="1" applyBorder="1" applyAlignment="1">
      <alignment vertical="center" wrapText="1"/>
    </xf>
    <xf numFmtId="168" fontId="14" fillId="0" borderId="2" xfId="0" applyNumberFormat="1" applyFont="1" applyBorder="1" applyAlignment="1">
      <alignment vertical="center" wrapText="1"/>
    </xf>
    <xf numFmtId="168" fontId="7" fillId="0" borderId="2" xfId="1" applyNumberFormat="1" applyFont="1" applyFill="1" applyBorder="1" applyAlignment="1">
      <alignment horizontal="justify" vertical="center"/>
    </xf>
    <xf numFmtId="0" fontId="7" fillId="0" borderId="2" xfId="2" applyFont="1" applyBorder="1" applyAlignment="1">
      <alignment horizontal="left" vertical="center" wrapText="1"/>
    </xf>
    <xf numFmtId="164" fontId="7" fillId="0" borderId="2" xfId="1" applyNumberFormat="1" applyFont="1" applyFill="1" applyBorder="1" applyAlignment="1">
      <alignment horizontal="justify" vertical="center"/>
    </xf>
    <xf numFmtId="3" fontId="14" fillId="0" borderId="2" xfId="0" applyNumberFormat="1" applyFont="1" applyBorder="1" applyAlignment="1">
      <alignment vertical="center" wrapText="1"/>
    </xf>
    <xf numFmtId="169" fontId="14" fillId="0" borderId="2" xfId="0" applyNumberFormat="1" applyFont="1" applyBorder="1" applyAlignment="1">
      <alignment vertical="center" wrapText="1"/>
    </xf>
    <xf numFmtId="169" fontId="7" fillId="0" borderId="2" xfId="0" applyNumberFormat="1" applyFont="1" applyBorder="1" applyAlignment="1">
      <alignment horizontal="right" vertical="center" wrapText="1"/>
    </xf>
    <xf numFmtId="169" fontId="7" fillId="0" borderId="2" xfId="0" applyNumberFormat="1" applyFont="1" applyBorder="1" applyAlignment="1">
      <alignment horizontal="center" vertical="center" wrapText="1"/>
    </xf>
    <xf numFmtId="167" fontId="7" fillId="0" borderId="2" xfId="1" applyNumberFormat="1" applyFont="1" applyFill="1" applyBorder="1" applyAlignment="1">
      <alignment horizontal="center" vertical="center"/>
    </xf>
    <xf numFmtId="168" fontId="7" fillId="0" borderId="2" xfId="1" applyNumberFormat="1" applyFont="1" applyFill="1" applyBorder="1" applyAlignment="1">
      <alignment horizontal="center" vertical="center"/>
    </xf>
    <xf numFmtId="167" fontId="7" fillId="0" borderId="2" xfId="1" applyNumberFormat="1" applyFont="1" applyFill="1" applyBorder="1" applyAlignment="1">
      <alignment horizontal="justify" vertical="center"/>
    </xf>
    <xf numFmtId="43" fontId="7" fillId="0" borderId="2" xfId="1" applyFont="1" applyFill="1" applyBorder="1" applyAlignment="1">
      <alignment horizontal="center" vertical="center"/>
    </xf>
    <xf numFmtId="43" fontId="7" fillId="0" borderId="2" xfId="1" applyFont="1" applyFill="1" applyBorder="1" applyAlignment="1">
      <alignment horizontal="justify" vertical="center"/>
    </xf>
    <xf numFmtId="43" fontId="12" fillId="0" borderId="2" xfId="1" applyFont="1" applyFill="1" applyBorder="1" applyAlignment="1">
      <alignment horizontal="justify" vertical="center"/>
    </xf>
    <xf numFmtId="3" fontId="7" fillId="0" borderId="2" xfId="0" applyNumberFormat="1" applyFont="1" applyBorder="1" applyAlignment="1">
      <alignment horizontal="right" vertical="center" wrapText="1"/>
    </xf>
    <xf numFmtId="164" fontId="7" fillId="0" borderId="2" xfId="1" applyNumberFormat="1" applyFont="1" applyFill="1" applyBorder="1" applyAlignment="1">
      <alignment horizontal="center" vertical="center"/>
    </xf>
    <xf numFmtId="49" fontId="7" fillId="0" borderId="2" xfId="2" applyNumberFormat="1" applyFont="1" applyBorder="1" applyAlignment="1">
      <alignment horizontal="center" vertical="center" wrapText="1"/>
    </xf>
    <xf numFmtId="167" fontId="12" fillId="0" borderId="2" xfId="1" applyNumberFormat="1" applyFont="1" applyFill="1" applyBorder="1" applyAlignment="1">
      <alignment horizontal="justify" vertical="center"/>
    </xf>
    <xf numFmtId="164" fontId="12" fillId="0" borderId="2" xfId="1" applyNumberFormat="1" applyFont="1" applyFill="1" applyBorder="1" applyAlignment="1">
      <alignment horizontal="center" vertical="center"/>
    </xf>
    <xf numFmtId="168" fontId="7" fillId="0" borderId="2" xfId="0" applyNumberFormat="1" applyFont="1" applyBorder="1"/>
    <xf numFmtId="43" fontId="7" fillId="0" borderId="2" xfId="0" applyNumberFormat="1" applyFont="1" applyBorder="1" applyAlignment="1">
      <alignment vertical="center"/>
    </xf>
    <xf numFmtId="43" fontId="7" fillId="0" borderId="2" xfId="0" applyNumberFormat="1" applyFont="1" applyBorder="1"/>
    <xf numFmtId="167" fontId="7" fillId="0" borderId="2" xfId="0" applyNumberFormat="1" applyFont="1" applyBorder="1" applyAlignment="1">
      <alignment vertical="center"/>
    </xf>
    <xf numFmtId="168" fontId="7" fillId="0" borderId="2" xfId="0" applyNumberFormat="1" applyFont="1" applyBorder="1" applyAlignment="1">
      <alignment horizontal="center"/>
    </xf>
    <xf numFmtId="168" fontId="7" fillId="0" borderId="2" xfId="0" applyNumberFormat="1" applyFont="1" applyBorder="1" applyAlignment="1">
      <alignment horizontal="center" vertical="center"/>
    </xf>
    <xf numFmtId="0" fontId="14" fillId="0" borderId="2" xfId="0" applyFont="1" applyBorder="1" applyAlignment="1">
      <alignment horizontal="center" vertical="center" wrapText="1"/>
    </xf>
    <xf numFmtId="0" fontId="7" fillId="0" borderId="2" xfId="0" applyFont="1" applyBorder="1" applyAlignment="1">
      <alignment horizontal="left" vertical="center"/>
    </xf>
    <xf numFmtId="168" fontId="7" fillId="0" borderId="2" xfId="2" applyNumberFormat="1" applyFont="1" applyBorder="1" applyAlignment="1">
      <alignment horizontal="center" vertical="center" wrapText="1"/>
    </xf>
    <xf numFmtId="164" fontId="7" fillId="0" borderId="2" xfId="2" applyNumberFormat="1" applyFont="1" applyBorder="1" applyAlignment="1">
      <alignment horizontal="center" vertical="center" wrapText="1"/>
    </xf>
    <xf numFmtId="3" fontId="7" fillId="0" borderId="2" xfId="0" applyNumberFormat="1" applyFont="1" applyBorder="1" applyAlignment="1">
      <alignment vertical="center" wrapText="1"/>
    </xf>
    <xf numFmtId="4" fontId="7" fillId="0" borderId="2" xfId="0" applyNumberFormat="1" applyFont="1" applyBorder="1" applyAlignment="1">
      <alignment vertical="center" wrapText="1"/>
    </xf>
    <xf numFmtId="2" fontId="7" fillId="0" borderId="2" xfId="0" applyNumberFormat="1" applyFont="1" applyBorder="1" applyAlignment="1">
      <alignment horizontal="right" vertical="center" wrapText="1"/>
    </xf>
    <xf numFmtId="4" fontId="8" fillId="0" borderId="2" xfId="1" applyNumberFormat="1" applyFont="1" applyFill="1" applyBorder="1" applyAlignment="1">
      <alignment horizontal="right" vertical="center"/>
    </xf>
    <xf numFmtId="3" fontId="12" fillId="0" borderId="2" xfId="0" applyNumberFormat="1" applyFont="1" applyBorder="1" applyAlignment="1">
      <alignment horizontal="center" vertical="center" wrapText="1"/>
    </xf>
    <xf numFmtId="4" fontId="12" fillId="0" borderId="2" xfId="1" applyNumberFormat="1" applyFont="1" applyFill="1" applyBorder="1" applyAlignment="1">
      <alignment horizontal="right" vertical="center"/>
    </xf>
    <xf numFmtId="175" fontId="12" fillId="0" borderId="2" xfId="0" applyNumberFormat="1" applyFont="1" applyBorder="1" applyAlignment="1">
      <alignment horizontal="center" vertical="center" wrapText="1"/>
    </xf>
    <xf numFmtId="174" fontId="12" fillId="0" borderId="2" xfId="0" applyNumberFormat="1" applyFont="1" applyBorder="1" applyAlignment="1">
      <alignment horizontal="center" vertical="center" wrapText="1"/>
    </xf>
    <xf numFmtId="169" fontId="7" fillId="0" borderId="2" xfId="1" applyNumberFormat="1" applyFont="1" applyFill="1" applyBorder="1" applyAlignment="1">
      <alignment horizontal="right" vertical="center" wrapText="1"/>
    </xf>
    <xf numFmtId="0" fontId="12" fillId="0" borderId="2" xfId="0" applyFont="1" applyBorder="1" applyAlignment="1">
      <alignment horizontal="left" vertical="center" wrapText="1"/>
    </xf>
    <xf numFmtId="0" fontId="14" fillId="0" borderId="2" xfId="0" applyFont="1" applyBorder="1" applyAlignment="1">
      <alignment horizontal="left" vertical="center" wrapText="1"/>
    </xf>
    <xf numFmtId="0" fontId="5"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7" fillId="0" borderId="2" xfId="0" applyFont="1" applyBorder="1" applyAlignment="1">
      <alignment horizontal="left" vertical="center" wrapText="1"/>
    </xf>
    <xf numFmtId="0" fontId="12" fillId="0" borderId="2" xfId="2" applyFont="1" applyBorder="1" applyAlignment="1">
      <alignment horizontal="left" vertical="center" wrapText="1"/>
    </xf>
    <xf numFmtId="0" fontId="10" fillId="0" borderId="0" xfId="2" applyFont="1"/>
    <xf numFmtId="0" fontId="10" fillId="0" borderId="0" xfId="2" applyFont="1" applyAlignment="1">
      <alignment horizontal="left"/>
    </xf>
    <xf numFmtId="0" fontId="17" fillId="0" borderId="0" xfId="2" applyFont="1" applyAlignment="1">
      <alignment horizontal="center" vertical="center" wrapText="1"/>
    </xf>
    <xf numFmtId="0" fontId="1" fillId="0" borderId="0" xfId="0" applyFont="1"/>
    <xf numFmtId="0" fontId="10" fillId="0" borderId="0" xfId="2" applyFont="1" applyAlignment="1">
      <alignment horizontal="center" vertical="center" wrapText="1"/>
    </xf>
    <xf numFmtId="0" fontId="18" fillId="0" borderId="0" xfId="2" applyFont="1"/>
    <xf numFmtId="0" fontId="18" fillId="0" borderId="0" xfId="2" applyFont="1" applyAlignment="1">
      <alignment horizontal="left"/>
    </xf>
    <xf numFmtId="0" fontId="17" fillId="0" borderId="1" xfId="2" applyFont="1" applyBorder="1" applyAlignment="1">
      <alignment horizontal="center"/>
    </xf>
    <xf numFmtId="0" fontId="17" fillId="0" borderId="1" xfId="2" applyFont="1" applyBorder="1" applyAlignment="1">
      <alignment horizontal="center" vertical="center" wrapText="1"/>
    </xf>
    <xf numFmtId="0" fontId="10" fillId="0" borderId="2" xfId="2" applyFont="1" applyBorder="1" applyAlignment="1">
      <alignment horizontal="center" vertical="center" wrapText="1"/>
    </xf>
    <xf numFmtId="0" fontId="12" fillId="0" borderId="2" xfId="3" applyFont="1" applyBorder="1" applyAlignment="1">
      <alignment horizontal="center" vertical="center" wrapText="1"/>
    </xf>
    <xf numFmtId="0" fontId="12" fillId="0" borderId="2" xfId="3" applyFont="1" applyBorder="1" applyAlignment="1">
      <alignment horizontal="center"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wrapText="1"/>
    </xf>
    <xf numFmtId="0" fontId="12" fillId="0" borderId="4" xfId="3" applyFont="1" applyBorder="1" applyAlignment="1">
      <alignment horizontal="center" vertical="center"/>
    </xf>
    <xf numFmtId="0" fontId="10" fillId="0" borderId="4" xfId="2" applyFont="1" applyBorder="1" applyAlignment="1">
      <alignment horizontal="center" vertical="center" wrapText="1"/>
    </xf>
    <xf numFmtId="168" fontId="10" fillId="0" borderId="4" xfId="2" applyNumberFormat="1" applyFont="1" applyBorder="1" applyAlignment="1">
      <alignment horizontal="center" vertical="center" wrapText="1"/>
    </xf>
    <xf numFmtId="0" fontId="10" fillId="0" borderId="5" xfId="2" applyFont="1" applyBorder="1" applyAlignment="1">
      <alignment horizontal="center" vertical="center" wrapText="1"/>
    </xf>
    <xf numFmtId="0" fontId="10" fillId="0" borderId="3" xfId="2" applyFont="1" applyBorder="1" applyAlignment="1">
      <alignment horizontal="left" vertical="center" wrapText="1"/>
    </xf>
    <xf numFmtId="0" fontId="10" fillId="0" borderId="4" xfId="2" applyFont="1" applyBorder="1" applyAlignment="1">
      <alignment horizontal="left" vertical="center" wrapText="1"/>
    </xf>
    <xf numFmtId="164" fontId="10" fillId="0" borderId="4" xfId="2" applyNumberFormat="1" applyFont="1" applyBorder="1" applyAlignment="1">
      <alignment vertical="center" wrapText="1"/>
    </xf>
    <xf numFmtId="0" fontId="10" fillId="0" borderId="5" xfId="2" applyFont="1" applyBorder="1" applyAlignment="1">
      <alignment vertical="center" wrapText="1"/>
    </xf>
    <xf numFmtId="0" fontId="10" fillId="0" borderId="5" xfId="2" applyFont="1" applyBorder="1" applyAlignment="1">
      <alignment horizontal="left" vertical="center" wrapText="1"/>
    </xf>
    <xf numFmtId="164" fontId="10" fillId="0" borderId="2" xfId="2" applyNumberFormat="1" applyFont="1" applyBorder="1" applyAlignment="1">
      <alignment horizontal="center" vertical="center" wrapText="1"/>
    </xf>
    <xf numFmtId="0" fontId="10" fillId="0" borderId="2" xfId="2" applyFont="1" applyBorder="1" applyAlignment="1">
      <alignment horizontal="left" vertical="center" wrapText="1"/>
    </xf>
    <xf numFmtId="0" fontId="8" fillId="0" borderId="2" xfId="2" applyFont="1" applyBorder="1" applyAlignment="1">
      <alignment horizontal="center" vertical="center" wrapText="1"/>
    </xf>
    <xf numFmtId="0" fontId="9" fillId="0" borderId="2" xfId="0" applyFont="1" applyBorder="1" applyAlignment="1">
      <alignment horizontal="left" vertical="center"/>
    </xf>
    <xf numFmtId="0" fontId="9" fillId="0" borderId="2" xfId="0" applyFont="1" applyBorder="1" applyAlignment="1">
      <alignment horizontal="justify" vertical="center"/>
    </xf>
    <xf numFmtId="164" fontId="8" fillId="0" borderId="2" xfId="2" applyNumberFormat="1" applyFont="1" applyBorder="1" applyAlignment="1">
      <alignment horizontal="center" vertical="center" wrapText="1"/>
    </xf>
    <xf numFmtId="164" fontId="7" fillId="0" borderId="2" xfId="1" applyNumberFormat="1" applyFont="1" applyBorder="1" applyAlignment="1">
      <alignment horizontal="justify" vertical="center"/>
    </xf>
    <xf numFmtId="164" fontId="7" fillId="0" borderId="2" xfId="1" applyNumberFormat="1" applyFont="1" applyBorder="1" applyAlignment="1">
      <alignment horizontal="left" vertical="center"/>
    </xf>
    <xf numFmtId="0" fontId="17" fillId="0" borderId="2" xfId="2" applyFont="1" applyBorder="1" applyAlignment="1">
      <alignment horizontal="left" vertical="center" wrapText="1"/>
    </xf>
    <xf numFmtId="164" fontId="12" fillId="0" borderId="2" xfId="1" applyNumberFormat="1" applyFont="1" applyBorder="1" applyAlignment="1">
      <alignment horizontal="justify" vertical="center"/>
    </xf>
    <xf numFmtId="164" fontId="8" fillId="0" borderId="2" xfId="1" applyNumberFormat="1" applyFont="1" applyBorder="1" applyAlignment="1">
      <alignment horizontal="justify" vertical="center"/>
    </xf>
    <xf numFmtId="164" fontId="19" fillId="0" borderId="2" xfId="1" applyNumberFormat="1" applyFont="1" applyBorder="1" applyAlignment="1">
      <alignment horizontal="justify" vertical="center"/>
    </xf>
    <xf numFmtId="0" fontId="19" fillId="0" borderId="2" xfId="0" applyFont="1" applyBorder="1" applyAlignment="1">
      <alignment horizontal="justify" vertical="center"/>
    </xf>
    <xf numFmtId="0" fontId="15" fillId="0" borderId="0" xfId="0" applyFont="1"/>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9" fillId="0" borderId="2" xfId="0" applyFont="1" applyBorder="1" applyAlignment="1">
      <alignment horizontal="left" vertical="center" wrapText="1"/>
    </xf>
    <xf numFmtId="0" fontId="9" fillId="0" borderId="2" xfId="0" applyFont="1" applyBorder="1" applyAlignment="1">
      <alignment horizontal="center" vertical="center" wrapText="1"/>
    </xf>
    <xf numFmtId="14" fontId="9" fillId="0" borderId="2" xfId="0" applyNumberFormat="1" applyFont="1" applyBorder="1" applyAlignment="1">
      <alignment horizontal="center" vertical="center" wrapText="1"/>
    </xf>
    <xf numFmtId="168" fontId="12" fillId="0" borderId="2" xfId="1" applyNumberFormat="1" applyFont="1" applyBorder="1" applyAlignment="1">
      <alignment horizontal="justify"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4" fontId="5" fillId="0" borderId="2" xfId="1" applyNumberFormat="1" applyFont="1" applyFill="1" applyBorder="1" applyAlignment="1">
      <alignment horizontal="right" vertical="center" wrapText="1"/>
    </xf>
    <xf numFmtId="3" fontId="21" fillId="0" borderId="2" xfId="1" applyNumberFormat="1" applyFont="1" applyFill="1" applyBorder="1" applyAlignment="1">
      <alignment horizontal="right" vertical="center"/>
    </xf>
    <xf numFmtId="0" fontId="21" fillId="0" borderId="2" xfId="0" applyFont="1" applyBorder="1" applyAlignment="1">
      <alignment horizontal="center" vertical="center" wrapText="1"/>
    </xf>
    <xf numFmtId="164" fontId="9" fillId="0" borderId="2" xfId="1" applyNumberFormat="1" applyFont="1" applyBorder="1" applyAlignment="1">
      <alignment horizontal="justify" vertical="center"/>
    </xf>
    <xf numFmtId="0" fontId="22" fillId="0" borderId="2" xfId="0" applyFont="1" applyBorder="1" applyAlignment="1">
      <alignment horizontal="center"/>
    </xf>
    <xf numFmtId="167" fontId="9" fillId="0" borderId="2" xfId="1" applyNumberFormat="1" applyFont="1" applyBorder="1" applyAlignment="1">
      <alignment horizontal="justify" vertical="center"/>
    </xf>
    <xf numFmtId="167" fontId="7" fillId="0" borderId="2" xfId="1" applyNumberFormat="1" applyFont="1" applyBorder="1" applyAlignment="1">
      <alignment horizontal="justify" vertical="center"/>
    </xf>
    <xf numFmtId="168" fontId="9" fillId="0" borderId="2" xfId="1" applyNumberFormat="1" applyFont="1" applyBorder="1" applyAlignment="1">
      <alignment horizontal="justify" vertical="center"/>
    </xf>
    <xf numFmtId="0" fontId="6" fillId="0" borderId="6" xfId="0" applyFont="1" applyBorder="1" applyAlignment="1">
      <alignment horizontal="center" vertical="center"/>
    </xf>
    <xf numFmtId="0" fontId="6" fillId="0" borderId="6" xfId="0" applyFont="1" applyBorder="1" applyAlignment="1">
      <alignment horizontal="center" vertical="center" wrapText="1"/>
    </xf>
    <xf numFmtId="168" fontId="7" fillId="0" borderId="2" xfId="1" applyNumberFormat="1" applyFont="1" applyBorder="1" applyAlignment="1">
      <alignment horizontal="justify" vertical="center"/>
    </xf>
    <xf numFmtId="0" fontId="6" fillId="0" borderId="7" xfId="0" applyFont="1" applyBorder="1" applyAlignment="1">
      <alignment horizontal="center" vertical="center"/>
    </xf>
    <xf numFmtId="0" fontId="6" fillId="0" borderId="7" xfId="0" applyFont="1" applyBorder="1" applyAlignment="1">
      <alignment horizontal="center" vertical="center" wrapText="1"/>
    </xf>
    <xf numFmtId="164" fontId="20" fillId="0" borderId="2" xfId="1" applyNumberFormat="1" applyFont="1" applyBorder="1" applyAlignment="1">
      <alignment horizontal="justify" vertical="center"/>
    </xf>
    <xf numFmtId="168" fontId="20" fillId="0" borderId="2" xfId="1" applyNumberFormat="1" applyFont="1" applyBorder="1" applyAlignment="1">
      <alignment horizontal="justify" vertical="center"/>
    </xf>
    <xf numFmtId="0" fontId="23" fillId="2" borderId="2" xfId="2" applyFont="1" applyFill="1" applyBorder="1" applyAlignment="1">
      <alignment horizontal="center" vertical="center"/>
    </xf>
    <xf numFmtId="165" fontId="10" fillId="0" borderId="2" xfId="3" applyNumberFormat="1" applyFont="1" applyBorder="1" applyAlignment="1">
      <alignment horizontal="center" vertical="center"/>
    </xf>
    <xf numFmtId="170" fontId="10" fillId="0" borderId="2" xfId="3" applyNumberFormat="1" applyFont="1" applyBorder="1" applyAlignment="1">
      <alignment horizontal="center" vertical="center"/>
    </xf>
    <xf numFmtId="0" fontId="1" fillId="0" borderId="2" xfId="0" applyFont="1" applyBorder="1"/>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6" fillId="0" borderId="2" xfId="0" applyFont="1" applyBorder="1"/>
    <xf numFmtId="0" fontId="16" fillId="0" borderId="0" xfId="0" applyFont="1"/>
    <xf numFmtId="0" fontId="1" fillId="0" borderId="0" xfId="0" applyFont="1" applyAlignment="1">
      <alignment horizontal="left"/>
    </xf>
    <xf numFmtId="3" fontId="10" fillId="0" borderId="2" xfId="0" applyNumberFormat="1" applyFont="1" applyBorder="1" applyAlignment="1">
      <alignment horizontal="right" vertical="center" wrapText="1"/>
    </xf>
    <xf numFmtId="166" fontId="10" fillId="0" borderId="2" xfId="0" applyNumberFormat="1" applyFont="1" applyBorder="1" applyAlignment="1">
      <alignment horizontal="right" vertical="center" wrapText="1"/>
    </xf>
    <xf numFmtId="167" fontId="12" fillId="0" borderId="2" xfId="2" applyNumberFormat="1" applyFont="1" applyBorder="1" applyAlignment="1">
      <alignment horizontal="center" vertical="center" wrapText="1"/>
    </xf>
    <xf numFmtId="169" fontId="10" fillId="0" borderId="2" xfId="1" applyNumberFormat="1" applyFont="1" applyFill="1" applyBorder="1" applyAlignment="1">
      <alignment horizontal="right" vertical="center"/>
    </xf>
    <xf numFmtId="169" fontId="5" fillId="0" borderId="2" xfId="1" applyNumberFormat="1" applyFont="1" applyFill="1" applyBorder="1" applyAlignment="1">
      <alignment horizontal="right" vertical="center"/>
    </xf>
    <xf numFmtId="169" fontId="12" fillId="0" borderId="2" xfId="0" applyNumberFormat="1" applyFont="1" applyBorder="1" applyAlignment="1">
      <alignment horizontal="center" vertical="center" wrapText="1"/>
    </xf>
    <xf numFmtId="168" fontId="7" fillId="0" borderId="2" xfId="1" applyNumberFormat="1" applyFont="1" applyFill="1" applyBorder="1" applyAlignment="1">
      <alignment horizontal="right" vertical="center"/>
    </xf>
  </cellXfs>
  <cellStyles count="5">
    <cellStyle name="Comma" xfId="1" builtinId="3"/>
    <cellStyle name="Comma 2" xfId="4" xr:uid="{47E609BE-CC52-4A51-BA63-AB2004CF5982}"/>
    <cellStyle name="Normal" xfId="0" builtinId="0"/>
    <cellStyle name="Normal 2" xfId="2" xr:uid="{695D7133-D087-4B0F-AFE2-72985805ABAF}"/>
    <cellStyle name="Normal_Sheet1" xfId="3" xr:uid="{28615EAC-8907-46E1-8061-F2526E86A6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76880-F251-478B-AE67-7999C2B3961A}">
  <dimension ref="A1:L184"/>
  <sheetViews>
    <sheetView tabSelected="1" topLeftCell="A184" zoomScale="95" zoomScaleNormal="95" workbookViewId="0">
      <selection activeCell="L161" sqref="L161"/>
    </sheetView>
  </sheetViews>
  <sheetFormatPr defaultColWidth="9.140625" defaultRowHeight="15"/>
  <cols>
    <col min="1" max="1" width="9.140625" style="143"/>
    <col min="2" max="2" width="26" style="143" customWidth="1"/>
    <col min="3" max="3" width="16.5703125" style="211" customWidth="1"/>
    <col min="4" max="4" width="13.42578125" style="143" customWidth="1"/>
    <col min="5" max="5" width="16.42578125" style="211" customWidth="1"/>
    <col min="6" max="6" width="24.7109375" style="211" customWidth="1"/>
    <col min="7" max="7" width="13.28515625" style="143" customWidth="1"/>
    <col min="8" max="9" width="13.42578125" style="143" customWidth="1"/>
    <col min="10" max="11" width="14" style="143" customWidth="1"/>
    <col min="12" max="12" width="27.85546875" style="143" customWidth="1"/>
    <col min="13" max="16384" width="9.140625" style="143"/>
  </cols>
  <sheetData>
    <row r="1" spans="1:12">
      <c r="A1" s="140"/>
      <c r="B1" s="140"/>
      <c r="C1" s="141"/>
      <c r="D1" s="140"/>
      <c r="E1" s="141"/>
      <c r="F1" s="141"/>
      <c r="G1" s="140"/>
      <c r="H1" s="140"/>
      <c r="I1" s="140"/>
      <c r="J1" s="140"/>
      <c r="K1" s="142"/>
      <c r="L1" s="142"/>
    </row>
    <row r="2" spans="1:12" ht="56.25" customHeight="1">
      <c r="A2" s="144" t="s">
        <v>510</v>
      </c>
      <c r="B2" s="144"/>
      <c r="C2" s="144"/>
      <c r="D2" s="144"/>
      <c r="E2" s="144"/>
      <c r="F2" s="144"/>
      <c r="G2" s="144"/>
      <c r="H2" s="144"/>
      <c r="I2" s="144"/>
      <c r="J2" s="144"/>
      <c r="K2" s="144"/>
      <c r="L2" s="144"/>
    </row>
    <row r="3" spans="1:12" ht="21" customHeight="1">
      <c r="A3" s="145"/>
      <c r="B3" s="145"/>
      <c r="C3" s="146"/>
      <c r="D3" s="145"/>
      <c r="E3" s="146"/>
      <c r="F3" s="146"/>
      <c r="G3" s="145"/>
      <c r="H3" s="145"/>
      <c r="I3" s="145"/>
      <c r="J3" s="147"/>
      <c r="K3" s="147"/>
      <c r="L3" s="148" t="s">
        <v>61</v>
      </c>
    </row>
    <row r="4" spans="1:12" ht="20.25" customHeight="1">
      <c r="A4" s="149" t="s">
        <v>0</v>
      </c>
      <c r="B4" s="149" t="s">
        <v>1</v>
      </c>
      <c r="C4" s="150" t="s">
        <v>2</v>
      </c>
      <c r="D4" s="150" t="s">
        <v>57</v>
      </c>
      <c r="E4" s="149" t="s">
        <v>3</v>
      </c>
      <c r="F4" s="149" t="s">
        <v>4</v>
      </c>
      <c r="G4" s="149" t="s">
        <v>58</v>
      </c>
      <c r="H4" s="149"/>
      <c r="I4" s="149"/>
      <c r="J4" s="149"/>
      <c r="K4" s="149"/>
      <c r="L4" s="149" t="s">
        <v>5</v>
      </c>
    </row>
    <row r="5" spans="1:12" ht="78" customHeight="1">
      <c r="A5" s="149"/>
      <c r="B5" s="149"/>
      <c r="C5" s="151"/>
      <c r="D5" s="151"/>
      <c r="E5" s="149"/>
      <c r="F5" s="149"/>
      <c r="G5" s="152" t="s">
        <v>7</v>
      </c>
      <c r="H5" s="152" t="s">
        <v>9</v>
      </c>
      <c r="I5" s="152" t="s">
        <v>62</v>
      </c>
      <c r="J5" s="152" t="s">
        <v>8</v>
      </c>
      <c r="K5" s="152" t="s">
        <v>6</v>
      </c>
      <c r="L5" s="149"/>
    </row>
    <row r="6" spans="1:12" ht="44.25" customHeight="1">
      <c r="A6" s="152"/>
      <c r="B6" s="153" t="s">
        <v>505</v>
      </c>
      <c r="C6" s="154"/>
      <c r="D6" s="154"/>
      <c r="E6" s="155"/>
      <c r="F6" s="155"/>
      <c r="G6" s="156">
        <f>G7+G24+G61+G102+G146</f>
        <v>5318.8530000000001</v>
      </c>
      <c r="H6" s="156">
        <f t="shared" ref="H6:J6" si="0">H7+H24+H61+H102+H146</f>
        <v>29569.697</v>
      </c>
      <c r="I6" s="156">
        <f t="shared" si="0"/>
        <v>5290.6949999999997</v>
      </c>
      <c r="J6" s="156">
        <f t="shared" si="0"/>
        <v>42627.8</v>
      </c>
      <c r="K6" s="156">
        <f>SUM(G6:J6)</f>
        <v>82807.045000000013</v>
      </c>
      <c r="L6" s="157"/>
    </row>
    <row r="7" spans="1:12" ht="29.25" customHeight="1">
      <c r="A7" s="152"/>
      <c r="B7" s="158" t="s">
        <v>499</v>
      </c>
      <c r="C7" s="159"/>
      <c r="D7" s="159"/>
      <c r="E7" s="159"/>
      <c r="F7" s="159"/>
      <c r="G7" s="160">
        <f>G8+G13+G17+G19</f>
        <v>300</v>
      </c>
      <c r="H7" s="160">
        <f t="shared" ref="H7:K7" si="1">H8+H13+H17+H19</f>
        <v>677</v>
      </c>
      <c r="I7" s="160">
        <f t="shared" si="1"/>
        <v>0</v>
      </c>
      <c r="J7" s="160">
        <f t="shared" si="1"/>
        <v>7000</v>
      </c>
      <c r="K7" s="160">
        <f t="shared" si="1"/>
        <v>7977</v>
      </c>
      <c r="L7" s="161"/>
    </row>
    <row r="8" spans="1:12" ht="34.5" customHeight="1">
      <c r="A8" s="152" t="s">
        <v>21</v>
      </c>
      <c r="B8" s="158" t="s">
        <v>127</v>
      </c>
      <c r="C8" s="159"/>
      <c r="D8" s="159"/>
      <c r="E8" s="159"/>
      <c r="F8" s="162"/>
      <c r="G8" s="163">
        <f>SUM(G9:G12)</f>
        <v>0</v>
      </c>
      <c r="H8" s="163">
        <f t="shared" ref="H8:K8" si="2">SUM(H9:H12)</f>
        <v>526</v>
      </c>
      <c r="I8" s="163">
        <f t="shared" si="2"/>
        <v>0</v>
      </c>
      <c r="J8" s="163">
        <f t="shared" si="2"/>
        <v>0</v>
      </c>
      <c r="K8" s="163">
        <f t="shared" si="2"/>
        <v>526</v>
      </c>
      <c r="L8" s="164"/>
    </row>
    <row r="9" spans="1:12" ht="86.25" customHeight="1">
      <c r="A9" s="165">
        <v>1</v>
      </c>
      <c r="B9" s="26" t="s">
        <v>20</v>
      </c>
      <c r="C9" s="166" t="s">
        <v>11</v>
      </c>
      <c r="D9" s="167" t="s">
        <v>14</v>
      </c>
      <c r="E9" s="9" t="s">
        <v>22</v>
      </c>
      <c r="F9" s="9" t="s">
        <v>27</v>
      </c>
      <c r="G9" s="168"/>
      <c r="H9" s="168">
        <v>66</v>
      </c>
      <c r="I9" s="168"/>
      <c r="J9" s="168"/>
      <c r="K9" s="168">
        <v>66</v>
      </c>
      <c r="L9" s="164"/>
    </row>
    <row r="10" spans="1:12" ht="120" customHeight="1">
      <c r="A10" s="165">
        <v>2</v>
      </c>
      <c r="B10" s="9" t="s">
        <v>10</v>
      </c>
      <c r="C10" s="117" t="s">
        <v>11</v>
      </c>
      <c r="D10" s="167" t="s">
        <v>14</v>
      </c>
      <c r="E10" s="9" t="s">
        <v>12</v>
      </c>
      <c r="F10" s="9" t="s">
        <v>13</v>
      </c>
      <c r="G10" s="169"/>
      <c r="H10" s="169">
        <v>111</v>
      </c>
      <c r="I10" s="169"/>
      <c r="J10" s="169"/>
      <c r="K10" s="169">
        <f>SUM(G10:J10)</f>
        <v>111</v>
      </c>
      <c r="L10" s="170"/>
    </row>
    <row r="11" spans="1:12" ht="87.75" customHeight="1">
      <c r="A11" s="165">
        <v>3</v>
      </c>
      <c r="B11" s="26" t="s">
        <v>23</v>
      </c>
      <c r="C11" s="117" t="s">
        <v>11</v>
      </c>
      <c r="D11" s="26" t="s">
        <v>14</v>
      </c>
      <c r="E11" s="9" t="s">
        <v>15</v>
      </c>
      <c r="F11" s="9" t="s">
        <v>16</v>
      </c>
      <c r="G11" s="169"/>
      <c r="H11" s="169">
        <v>269</v>
      </c>
      <c r="I11" s="169"/>
      <c r="J11" s="169"/>
      <c r="K11" s="169">
        <f>SUM(G11:J11)</f>
        <v>269</v>
      </c>
      <c r="L11" s="164"/>
    </row>
    <row r="12" spans="1:12" ht="167.25" customHeight="1">
      <c r="A12" s="165">
        <v>4</v>
      </c>
      <c r="B12" s="80" t="s">
        <v>511</v>
      </c>
      <c r="C12" s="80" t="s">
        <v>24</v>
      </c>
      <c r="D12" s="26" t="s">
        <v>25</v>
      </c>
      <c r="E12" s="9" t="s">
        <v>12</v>
      </c>
      <c r="F12" s="9"/>
      <c r="G12" s="169"/>
      <c r="H12" s="169">
        <v>80</v>
      </c>
      <c r="I12" s="169"/>
      <c r="J12" s="169"/>
      <c r="K12" s="169">
        <v>80</v>
      </c>
      <c r="L12" s="171"/>
    </row>
    <row r="13" spans="1:12" ht="42.75" customHeight="1">
      <c r="A13" s="152" t="s">
        <v>26</v>
      </c>
      <c r="B13" s="135" t="s">
        <v>128</v>
      </c>
      <c r="C13" s="136"/>
      <c r="D13" s="136"/>
      <c r="E13" s="136"/>
      <c r="F13" s="137"/>
      <c r="G13" s="172">
        <f>SUM(G14:G16)</f>
        <v>200</v>
      </c>
      <c r="H13" s="172">
        <f t="shared" ref="H13:K13" si="3">SUM(H14:H16)</f>
        <v>93</v>
      </c>
      <c r="I13" s="172">
        <f t="shared" si="3"/>
        <v>0</v>
      </c>
      <c r="J13" s="172">
        <f t="shared" si="3"/>
        <v>2500</v>
      </c>
      <c r="K13" s="172">
        <f t="shared" si="3"/>
        <v>2793</v>
      </c>
      <c r="L13" s="164"/>
    </row>
    <row r="14" spans="1:12" s="176" customFormat="1" ht="147" customHeight="1">
      <c r="A14" s="165">
        <v>1</v>
      </c>
      <c r="B14" s="10" t="s">
        <v>28</v>
      </c>
      <c r="C14" s="10" t="s">
        <v>29</v>
      </c>
      <c r="D14" s="12" t="s">
        <v>30</v>
      </c>
      <c r="E14" s="10" t="s">
        <v>31</v>
      </c>
      <c r="F14" s="10" t="s">
        <v>32</v>
      </c>
      <c r="G14" s="173">
        <v>200</v>
      </c>
      <c r="H14" s="174"/>
      <c r="I14" s="174"/>
      <c r="J14" s="174"/>
      <c r="K14" s="173">
        <f>SUM(G14:J14)</f>
        <v>200</v>
      </c>
      <c r="L14" s="175"/>
    </row>
    <row r="15" spans="1:12" ht="103.5" customHeight="1">
      <c r="A15" s="165">
        <v>2</v>
      </c>
      <c r="B15" s="10" t="s">
        <v>33</v>
      </c>
      <c r="C15" s="10" t="s">
        <v>34</v>
      </c>
      <c r="D15" s="12" t="s">
        <v>35</v>
      </c>
      <c r="E15" s="10" t="s">
        <v>31</v>
      </c>
      <c r="F15" s="10" t="s">
        <v>36</v>
      </c>
      <c r="G15" s="173"/>
      <c r="H15" s="169">
        <v>93</v>
      </c>
      <c r="I15" s="169"/>
      <c r="J15" s="169"/>
      <c r="K15" s="169">
        <f>SUM(G15:J15)</f>
        <v>93</v>
      </c>
      <c r="L15" s="9"/>
    </row>
    <row r="16" spans="1:12" ht="107.25" customHeight="1">
      <c r="A16" s="165">
        <v>3</v>
      </c>
      <c r="B16" s="10" t="s">
        <v>53</v>
      </c>
      <c r="C16" s="10" t="s">
        <v>54</v>
      </c>
      <c r="D16" s="12" t="s">
        <v>14</v>
      </c>
      <c r="E16" s="10" t="s">
        <v>31</v>
      </c>
      <c r="F16" s="10"/>
      <c r="G16" s="173"/>
      <c r="H16" s="169"/>
      <c r="I16" s="169"/>
      <c r="J16" s="169">
        <v>2500</v>
      </c>
      <c r="K16" s="169">
        <f>SUM(G16:J16)</f>
        <v>2500</v>
      </c>
      <c r="L16" s="26"/>
    </row>
    <row r="17" spans="1:12" ht="34.5" customHeight="1">
      <c r="A17" s="152" t="s">
        <v>37</v>
      </c>
      <c r="B17" s="177" t="s">
        <v>129</v>
      </c>
      <c r="C17" s="178"/>
      <c r="D17" s="178"/>
      <c r="E17" s="178"/>
      <c r="F17" s="179"/>
      <c r="G17" s="172">
        <f>SUM(G18)</f>
        <v>0</v>
      </c>
      <c r="H17" s="172">
        <f t="shared" ref="H17:J17" si="4">SUM(H18)</f>
        <v>0</v>
      </c>
      <c r="I17" s="172"/>
      <c r="J17" s="172">
        <f t="shared" si="4"/>
        <v>4500</v>
      </c>
      <c r="K17" s="172">
        <f t="shared" ref="K17:K23" si="5">SUM(G17:J17)</f>
        <v>4500</v>
      </c>
      <c r="L17" s="26"/>
    </row>
    <row r="18" spans="1:12" ht="97.5" customHeight="1">
      <c r="A18" s="165">
        <v>1</v>
      </c>
      <c r="B18" s="10" t="s">
        <v>55</v>
      </c>
      <c r="C18" s="10" t="s">
        <v>56</v>
      </c>
      <c r="D18" s="12" t="s">
        <v>14</v>
      </c>
      <c r="E18" s="10" t="s">
        <v>31</v>
      </c>
      <c r="F18" s="10"/>
      <c r="G18" s="173"/>
      <c r="H18" s="169"/>
      <c r="I18" s="169"/>
      <c r="J18" s="169">
        <v>4500</v>
      </c>
      <c r="K18" s="169">
        <f t="shared" si="5"/>
        <v>4500</v>
      </c>
      <c r="L18" s="26"/>
    </row>
    <row r="19" spans="1:12" ht="48.75" customHeight="1">
      <c r="A19" s="152" t="s">
        <v>49</v>
      </c>
      <c r="B19" s="135" t="s">
        <v>130</v>
      </c>
      <c r="C19" s="136"/>
      <c r="D19" s="136"/>
      <c r="E19" s="136"/>
      <c r="F19" s="137"/>
      <c r="G19" s="172">
        <f>SUM(G20:G23)</f>
        <v>100</v>
      </c>
      <c r="H19" s="172">
        <f t="shared" ref="H19:K19" si="6">SUM(H20:H23)</f>
        <v>58</v>
      </c>
      <c r="I19" s="172">
        <f t="shared" si="6"/>
        <v>0</v>
      </c>
      <c r="J19" s="172">
        <f t="shared" si="6"/>
        <v>0</v>
      </c>
      <c r="K19" s="172">
        <f t="shared" si="6"/>
        <v>158</v>
      </c>
      <c r="L19" s="26"/>
    </row>
    <row r="20" spans="1:12" ht="107.25" customHeight="1">
      <c r="A20" s="165">
        <v>1</v>
      </c>
      <c r="B20" s="167" t="s">
        <v>38</v>
      </c>
      <c r="C20" s="180" t="s">
        <v>39</v>
      </c>
      <c r="D20" s="181" t="s">
        <v>47</v>
      </c>
      <c r="E20" s="9" t="s">
        <v>31</v>
      </c>
      <c r="F20" s="9" t="s">
        <v>40</v>
      </c>
      <c r="G20" s="169"/>
      <c r="H20" s="169">
        <v>20</v>
      </c>
      <c r="I20" s="169"/>
      <c r="J20" s="169"/>
      <c r="K20" s="169">
        <f t="shared" si="5"/>
        <v>20</v>
      </c>
      <c r="L20" s="26"/>
    </row>
    <row r="21" spans="1:12" ht="107.25" customHeight="1">
      <c r="A21" s="165">
        <v>2</v>
      </c>
      <c r="B21" s="167" t="s">
        <v>41</v>
      </c>
      <c r="C21" s="180" t="s">
        <v>39</v>
      </c>
      <c r="D21" s="181" t="s">
        <v>42</v>
      </c>
      <c r="E21" s="9" t="s">
        <v>31</v>
      </c>
      <c r="F21" s="9" t="s">
        <v>43</v>
      </c>
      <c r="G21" s="169">
        <v>50</v>
      </c>
      <c r="H21" s="169"/>
      <c r="I21" s="169"/>
      <c r="J21" s="169"/>
      <c r="K21" s="169">
        <f t="shared" si="5"/>
        <v>50</v>
      </c>
      <c r="L21" s="26"/>
    </row>
    <row r="22" spans="1:12" ht="81" customHeight="1">
      <c r="A22" s="165">
        <v>3</v>
      </c>
      <c r="B22" s="167" t="s">
        <v>44</v>
      </c>
      <c r="C22" s="180" t="s">
        <v>39</v>
      </c>
      <c r="D22" s="182" t="s">
        <v>48</v>
      </c>
      <c r="E22" s="9" t="s">
        <v>31</v>
      </c>
      <c r="F22" s="9" t="s">
        <v>40</v>
      </c>
      <c r="G22" s="169"/>
      <c r="H22" s="169">
        <v>38</v>
      </c>
      <c r="I22" s="169"/>
      <c r="J22" s="169"/>
      <c r="K22" s="169">
        <f t="shared" si="5"/>
        <v>38</v>
      </c>
      <c r="L22" s="26"/>
    </row>
    <row r="23" spans="1:12" ht="113.25" customHeight="1">
      <c r="A23" s="165">
        <v>4</v>
      </c>
      <c r="B23" s="180" t="s">
        <v>45</v>
      </c>
      <c r="C23" s="180" t="s">
        <v>39</v>
      </c>
      <c r="D23" s="182" t="s">
        <v>46</v>
      </c>
      <c r="E23" s="9" t="s">
        <v>31</v>
      </c>
      <c r="F23" s="9" t="s">
        <v>43</v>
      </c>
      <c r="G23" s="169">
        <v>50</v>
      </c>
      <c r="H23" s="169"/>
      <c r="I23" s="169"/>
      <c r="J23" s="169"/>
      <c r="K23" s="169">
        <f t="shared" si="5"/>
        <v>50</v>
      </c>
      <c r="L23" s="26"/>
    </row>
    <row r="24" spans="1:12" ht="32.25" customHeight="1">
      <c r="A24" s="152"/>
      <c r="B24" s="177" t="s">
        <v>151</v>
      </c>
      <c r="C24" s="178"/>
      <c r="D24" s="178"/>
      <c r="E24" s="178"/>
      <c r="F24" s="179"/>
      <c r="G24" s="172">
        <f>G25+G29+G51+G53+G56</f>
        <v>300</v>
      </c>
      <c r="H24" s="183">
        <f t="shared" ref="H24:K24" si="7">H25+H29+H51+H53+H56</f>
        <v>2440.8000000000002</v>
      </c>
      <c r="I24" s="172">
        <f t="shared" si="7"/>
        <v>993</v>
      </c>
      <c r="J24" s="172">
        <f t="shared" si="7"/>
        <v>10348</v>
      </c>
      <c r="K24" s="183">
        <f t="shared" si="7"/>
        <v>14081.8</v>
      </c>
      <c r="L24" s="26"/>
    </row>
    <row r="25" spans="1:12" ht="33.75" customHeight="1">
      <c r="A25" s="152" t="s">
        <v>21</v>
      </c>
      <c r="B25" s="177" t="s">
        <v>131</v>
      </c>
      <c r="C25" s="178"/>
      <c r="D25" s="178"/>
      <c r="E25" s="178"/>
      <c r="F25" s="179"/>
      <c r="G25" s="169">
        <f>SUM(G26:G28)</f>
        <v>0</v>
      </c>
      <c r="H25" s="169">
        <f t="shared" ref="H25:K25" si="8">SUM(H26:H28)</f>
        <v>0</v>
      </c>
      <c r="I25" s="169">
        <f t="shared" si="8"/>
        <v>710</v>
      </c>
      <c r="J25" s="169">
        <f t="shared" si="8"/>
        <v>598</v>
      </c>
      <c r="K25" s="169">
        <f t="shared" si="8"/>
        <v>1308</v>
      </c>
      <c r="L25" s="26"/>
    </row>
    <row r="26" spans="1:12" ht="106.5" customHeight="1">
      <c r="A26" s="3">
        <v>1</v>
      </c>
      <c r="B26" s="4" t="s">
        <v>63</v>
      </c>
      <c r="C26" s="6" t="s">
        <v>11</v>
      </c>
      <c r="D26" s="6" t="s">
        <v>64</v>
      </c>
      <c r="E26" s="7" t="s">
        <v>22</v>
      </c>
      <c r="F26" s="6" t="s">
        <v>65</v>
      </c>
      <c r="G26" s="8"/>
      <c r="H26" s="8"/>
      <c r="I26" s="8">
        <v>80</v>
      </c>
      <c r="J26" s="8"/>
      <c r="K26" s="8">
        <f>SUM(G26:J26)</f>
        <v>80</v>
      </c>
      <c r="L26" s="26"/>
    </row>
    <row r="27" spans="1:12" ht="77.25" customHeight="1">
      <c r="A27" s="3">
        <v>2</v>
      </c>
      <c r="B27" s="9" t="s">
        <v>66</v>
      </c>
      <c r="C27" s="6" t="s">
        <v>11</v>
      </c>
      <c r="D27" s="6" t="s">
        <v>64</v>
      </c>
      <c r="E27" s="7" t="s">
        <v>67</v>
      </c>
      <c r="F27" s="6"/>
      <c r="G27" s="8"/>
      <c r="H27" s="8"/>
      <c r="I27" s="8">
        <v>110</v>
      </c>
      <c r="J27" s="8"/>
      <c r="K27" s="8">
        <f>SUM(G27:J27)</f>
        <v>110</v>
      </c>
      <c r="L27" s="26"/>
    </row>
    <row r="28" spans="1:12" ht="75.75" customHeight="1">
      <c r="A28" s="3">
        <v>3</v>
      </c>
      <c r="B28" s="9" t="s">
        <v>68</v>
      </c>
      <c r="C28" s="6" t="s">
        <v>11</v>
      </c>
      <c r="D28" s="6" t="s">
        <v>64</v>
      </c>
      <c r="E28" s="7" t="s">
        <v>67</v>
      </c>
      <c r="F28" s="6"/>
      <c r="G28" s="8"/>
      <c r="H28" s="8"/>
      <c r="I28" s="8">
        <v>520</v>
      </c>
      <c r="J28" s="8">
        <v>598</v>
      </c>
      <c r="K28" s="8">
        <f>SUM(G28:J28)</f>
        <v>1118</v>
      </c>
      <c r="L28" s="26"/>
    </row>
    <row r="29" spans="1:12" ht="36.75" customHeight="1">
      <c r="A29" s="1" t="s">
        <v>26</v>
      </c>
      <c r="B29" s="184" t="s">
        <v>132</v>
      </c>
      <c r="C29" s="185"/>
      <c r="D29" s="185"/>
      <c r="E29" s="185"/>
      <c r="F29" s="186"/>
      <c r="G29" s="16">
        <v>300</v>
      </c>
      <c r="H29" s="187">
        <f t="shared" ref="H29:K29" si="9">SUM(H30:H50)</f>
        <v>2206.3000000000002</v>
      </c>
      <c r="I29" s="187">
        <f t="shared" si="9"/>
        <v>283</v>
      </c>
      <c r="J29" s="187">
        <f t="shared" si="9"/>
        <v>8150</v>
      </c>
      <c r="K29" s="187">
        <f t="shared" si="9"/>
        <v>10939.3</v>
      </c>
      <c r="L29" s="26"/>
    </row>
    <row r="30" spans="1:12" ht="60">
      <c r="A30" s="14">
        <v>1</v>
      </c>
      <c r="B30" s="4" t="s">
        <v>69</v>
      </c>
      <c r="C30" s="6" t="s">
        <v>19</v>
      </c>
      <c r="D30" s="6" t="s">
        <v>70</v>
      </c>
      <c r="E30" s="7" t="s">
        <v>71</v>
      </c>
      <c r="F30" s="6" t="s">
        <v>72</v>
      </c>
      <c r="G30" s="8"/>
      <c r="H30" s="8">
        <v>130</v>
      </c>
      <c r="I30" s="8"/>
      <c r="J30" s="15"/>
      <c r="K30" s="15">
        <f>SUM(G30:J30)</f>
        <v>130</v>
      </c>
      <c r="L30" s="9"/>
    </row>
    <row r="31" spans="1:12" ht="126" customHeight="1">
      <c r="A31" s="14">
        <v>2</v>
      </c>
      <c r="B31" s="4" t="s">
        <v>73</v>
      </c>
      <c r="C31" s="6" t="s">
        <v>19</v>
      </c>
      <c r="D31" s="6" t="s">
        <v>74</v>
      </c>
      <c r="E31" s="7" t="s">
        <v>71</v>
      </c>
      <c r="F31" s="6" t="s">
        <v>72</v>
      </c>
      <c r="G31" s="15"/>
      <c r="H31" s="15">
        <v>210</v>
      </c>
      <c r="I31" s="15"/>
      <c r="J31" s="16"/>
      <c r="K31" s="15">
        <f t="shared" ref="K31:K48" si="10">SUM(G31:J31)</f>
        <v>210</v>
      </c>
      <c r="L31" s="9"/>
    </row>
    <row r="32" spans="1:12" ht="156" customHeight="1">
      <c r="A32" s="3">
        <v>3</v>
      </c>
      <c r="B32" s="4" t="s">
        <v>75</v>
      </c>
      <c r="C32" s="6" t="s">
        <v>76</v>
      </c>
      <c r="D32" s="6" t="s">
        <v>77</v>
      </c>
      <c r="E32" s="7" t="s">
        <v>22</v>
      </c>
      <c r="F32" s="6" t="s">
        <v>78</v>
      </c>
      <c r="G32" s="8"/>
      <c r="H32" s="15">
        <v>148</v>
      </c>
      <c r="I32" s="15"/>
      <c r="J32" s="15"/>
      <c r="K32" s="15">
        <f t="shared" si="10"/>
        <v>148</v>
      </c>
      <c r="L32" s="9"/>
    </row>
    <row r="33" spans="1:12" ht="123.75" customHeight="1">
      <c r="A33" s="3">
        <v>4</v>
      </c>
      <c r="B33" s="31" t="s">
        <v>79</v>
      </c>
      <c r="C33" s="12" t="s">
        <v>80</v>
      </c>
      <c r="D33" s="12" t="s">
        <v>81</v>
      </c>
      <c r="E33" s="7" t="s">
        <v>22</v>
      </c>
      <c r="F33" s="12" t="s">
        <v>72</v>
      </c>
      <c r="G33" s="67" cm="1">
        <f t="array" aca="1" ref="G33" ca="1">G33:G37=SUM(H33:K33)</f>
        <v>0</v>
      </c>
      <c r="H33" s="15">
        <v>150</v>
      </c>
      <c r="I33" s="15"/>
      <c r="J33" s="15"/>
      <c r="K33" s="15">
        <v>150</v>
      </c>
      <c r="L33" s="9"/>
    </row>
    <row r="34" spans="1:12" ht="123.75" customHeight="1">
      <c r="A34" s="3">
        <v>5</v>
      </c>
      <c r="B34" s="4" t="s">
        <v>82</v>
      </c>
      <c r="C34" s="6" t="s">
        <v>83</v>
      </c>
      <c r="D34" s="6" t="s">
        <v>84</v>
      </c>
      <c r="E34" s="7"/>
      <c r="F34" s="12" t="s">
        <v>72</v>
      </c>
      <c r="G34" s="67"/>
      <c r="H34" s="15">
        <v>135</v>
      </c>
      <c r="I34" s="15"/>
      <c r="J34" s="15"/>
      <c r="K34" s="15">
        <f t="shared" si="10"/>
        <v>135</v>
      </c>
      <c r="L34" s="9"/>
    </row>
    <row r="35" spans="1:12" ht="114" customHeight="1">
      <c r="A35" s="3">
        <v>6</v>
      </c>
      <c r="B35" s="4" t="s">
        <v>85</v>
      </c>
      <c r="C35" s="5" t="s">
        <v>86</v>
      </c>
      <c r="D35" s="6" t="s">
        <v>87</v>
      </c>
      <c r="E35" s="7" t="s">
        <v>22</v>
      </c>
      <c r="F35" s="6" t="s">
        <v>88</v>
      </c>
      <c r="G35" s="8"/>
      <c r="H35" s="8">
        <v>190</v>
      </c>
      <c r="I35" s="8"/>
      <c r="J35" s="8"/>
      <c r="K35" s="16">
        <f t="shared" si="10"/>
        <v>190</v>
      </c>
      <c r="L35" s="9"/>
    </row>
    <row r="36" spans="1:12" ht="83.25" customHeight="1">
      <c r="A36" s="3">
        <v>7</v>
      </c>
      <c r="B36" s="4" t="s">
        <v>89</v>
      </c>
      <c r="C36" s="6" t="s">
        <v>90</v>
      </c>
      <c r="D36" s="6" t="s">
        <v>91</v>
      </c>
      <c r="E36" s="7" t="s">
        <v>22</v>
      </c>
      <c r="F36" s="5" t="s">
        <v>88</v>
      </c>
      <c r="G36" s="53"/>
      <c r="H36" s="8">
        <v>81.3</v>
      </c>
      <c r="I36" s="53"/>
      <c r="J36" s="8"/>
      <c r="K36" s="15">
        <f t="shared" si="10"/>
        <v>81.3</v>
      </c>
      <c r="L36" s="26"/>
    </row>
    <row r="37" spans="1:12" ht="75.75" customHeight="1">
      <c r="A37" s="3">
        <v>8</v>
      </c>
      <c r="B37" s="9" t="s">
        <v>92</v>
      </c>
      <c r="C37" s="9" t="s">
        <v>19</v>
      </c>
      <c r="D37" s="20" t="s">
        <v>93</v>
      </c>
      <c r="E37" s="28" t="s">
        <v>67</v>
      </c>
      <c r="F37" s="9" t="s">
        <v>94</v>
      </c>
      <c r="G37" s="8"/>
      <c r="H37" s="8">
        <v>88</v>
      </c>
      <c r="I37" s="8"/>
      <c r="J37" s="8"/>
      <c r="K37" s="15">
        <f t="shared" si="10"/>
        <v>88</v>
      </c>
      <c r="L37" s="26"/>
    </row>
    <row r="38" spans="1:12" ht="96" customHeight="1">
      <c r="A38" s="3">
        <v>9</v>
      </c>
      <c r="B38" s="4" t="s">
        <v>51</v>
      </c>
      <c r="C38" s="5" t="s">
        <v>95</v>
      </c>
      <c r="D38" s="6" t="s">
        <v>96</v>
      </c>
      <c r="E38" s="7" t="s">
        <v>22</v>
      </c>
      <c r="F38" s="5" t="s">
        <v>88</v>
      </c>
      <c r="G38" s="8"/>
      <c r="H38" s="8">
        <v>119</v>
      </c>
      <c r="I38" s="8"/>
      <c r="J38" s="8"/>
      <c r="K38" s="15">
        <f t="shared" si="10"/>
        <v>119</v>
      </c>
      <c r="L38" s="9"/>
    </row>
    <row r="39" spans="1:12" ht="90" customHeight="1">
      <c r="A39" s="3">
        <v>10</v>
      </c>
      <c r="B39" s="4" t="s">
        <v>97</v>
      </c>
      <c r="C39" s="5" t="s">
        <v>98</v>
      </c>
      <c r="D39" s="6" t="s">
        <v>99</v>
      </c>
      <c r="E39" s="7" t="s">
        <v>100</v>
      </c>
      <c r="F39" s="6"/>
      <c r="G39" s="8"/>
      <c r="H39" s="8">
        <v>81</v>
      </c>
      <c r="I39" s="8"/>
      <c r="J39" s="8"/>
      <c r="K39" s="15">
        <f t="shared" si="10"/>
        <v>81</v>
      </c>
      <c r="L39" s="9"/>
    </row>
    <row r="40" spans="1:12" ht="75">
      <c r="A40" s="3">
        <v>11</v>
      </c>
      <c r="B40" s="9" t="s">
        <v>101</v>
      </c>
      <c r="C40" s="9" t="s">
        <v>19</v>
      </c>
      <c r="D40" s="20" t="s">
        <v>102</v>
      </c>
      <c r="E40" s="28" t="s">
        <v>67</v>
      </c>
      <c r="F40" s="9" t="s">
        <v>103</v>
      </c>
      <c r="G40" s="8"/>
      <c r="H40" s="8"/>
      <c r="I40" s="8">
        <v>283</v>
      </c>
      <c r="J40" s="8"/>
      <c r="K40" s="15">
        <f t="shared" si="10"/>
        <v>283</v>
      </c>
      <c r="L40" s="9"/>
    </row>
    <row r="41" spans="1:12" ht="130.5" customHeight="1">
      <c r="A41" s="3">
        <v>12</v>
      </c>
      <c r="B41" s="4" t="s">
        <v>104</v>
      </c>
      <c r="C41" s="6" t="s">
        <v>11</v>
      </c>
      <c r="D41" s="6" t="s">
        <v>105</v>
      </c>
      <c r="E41" s="7" t="s">
        <v>22</v>
      </c>
      <c r="F41" s="5" t="s">
        <v>106</v>
      </c>
      <c r="G41" s="8">
        <v>300</v>
      </c>
      <c r="H41" s="8">
        <v>350</v>
      </c>
      <c r="I41" s="8"/>
      <c r="J41" s="8">
        <v>300</v>
      </c>
      <c r="K41" s="15">
        <f t="shared" si="10"/>
        <v>950</v>
      </c>
      <c r="L41" s="9"/>
    </row>
    <row r="42" spans="1:12" ht="94.5" customHeight="1">
      <c r="A42" s="14">
        <v>13</v>
      </c>
      <c r="B42" s="10" t="s">
        <v>107</v>
      </c>
      <c r="C42" s="12" t="s">
        <v>19</v>
      </c>
      <c r="D42" s="12" t="s">
        <v>108</v>
      </c>
      <c r="E42" s="49" t="s">
        <v>22</v>
      </c>
      <c r="F42" s="10" t="s">
        <v>88</v>
      </c>
      <c r="G42" s="67"/>
      <c r="H42" s="67">
        <v>101</v>
      </c>
      <c r="J42" s="67"/>
      <c r="K42" s="15">
        <f t="shared" si="10"/>
        <v>101</v>
      </c>
      <c r="L42" s="9"/>
    </row>
    <row r="43" spans="1:12" ht="82.5" customHeight="1">
      <c r="A43" s="14">
        <v>14</v>
      </c>
      <c r="B43" s="9" t="s">
        <v>109</v>
      </c>
      <c r="C43" s="12" t="s">
        <v>19</v>
      </c>
      <c r="D43" s="20" t="s">
        <v>110</v>
      </c>
      <c r="E43" s="28" t="s">
        <v>67</v>
      </c>
      <c r="F43" s="10" t="s">
        <v>111</v>
      </c>
      <c r="G43" s="67"/>
      <c r="H43" s="67">
        <v>76</v>
      </c>
      <c r="J43" s="188"/>
      <c r="K43" s="15">
        <f t="shared" si="10"/>
        <v>76</v>
      </c>
      <c r="L43" s="180"/>
    </row>
    <row r="44" spans="1:12" ht="51.75" customHeight="1">
      <c r="A44" s="14">
        <v>15</v>
      </c>
      <c r="B44" s="9" t="s">
        <v>112</v>
      </c>
      <c r="C44" s="12" t="s">
        <v>18</v>
      </c>
      <c r="D44" s="20" t="s">
        <v>113</v>
      </c>
      <c r="E44" s="28" t="s">
        <v>114</v>
      </c>
      <c r="F44" s="189"/>
      <c r="G44" s="67"/>
      <c r="H44" s="67">
        <v>73</v>
      </c>
      <c r="J44" s="188"/>
      <c r="K44" s="15">
        <f t="shared" si="10"/>
        <v>73</v>
      </c>
      <c r="L44" s="13"/>
    </row>
    <row r="45" spans="1:12" ht="63.75" customHeight="1">
      <c r="A45" s="14">
        <v>16</v>
      </c>
      <c r="B45" s="26" t="s">
        <v>115</v>
      </c>
      <c r="C45" s="6" t="s">
        <v>19</v>
      </c>
      <c r="D45" s="6" t="s">
        <v>116</v>
      </c>
      <c r="E45" s="7" t="s">
        <v>114</v>
      </c>
      <c r="F45" s="6"/>
      <c r="G45" s="15"/>
      <c r="H45" s="15">
        <v>43</v>
      </c>
      <c r="J45" s="16"/>
      <c r="K45" s="15">
        <f t="shared" si="10"/>
        <v>43</v>
      </c>
      <c r="L45" s="13"/>
    </row>
    <row r="46" spans="1:12" ht="78" customHeight="1">
      <c r="A46" s="3">
        <v>17</v>
      </c>
      <c r="B46" s="4" t="s">
        <v>117</v>
      </c>
      <c r="C46" s="6" t="s">
        <v>118</v>
      </c>
      <c r="D46" s="6" t="s">
        <v>119</v>
      </c>
      <c r="E46" s="7" t="s">
        <v>22</v>
      </c>
      <c r="F46" s="6" t="s">
        <v>72</v>
      </c>
      <c r="G46" s="8"/>
      <c r="H46" s="8">
        <v>110</v>
      </c>
      <c r="J46" s="8"/>
      <c r="K46" s="15">
        <f t="shared" si="10"/>
        <v>110</v>
      </c>
      <c r="L46" s="13"/>
    </row>
    <row r="47" spans="1:12" ht="80.25" customHeight="1">
      <c r="A47" s="3">
        <v>18</v>
      </c>
      <c r="B47" s="9" t="s">
        <v>109</v>
      </c>
      <c r="C47" s="9" t="s">
        <v>19</v>
      </c>
      <c r="D47" s="20" t="s">
        <v>120</v>
      </c>
      <c r="E47" s="28" t="s">
        <v>67</v>
      </c>
      <c r="F47" s="6"/>
      <c r="G47" s="8"/>
      <c r="H47" s="8">
        <v>76</v>
      </c>
      <c r="J47" s="8"/>
      <c r="K47" s="15">
        <f t="shared" si="10"/>
        <v>76</v>
      </c>
      <c r="L47" s="13"/>
    </row>
    <row r="48" spans="1:12" ht="75">
      <c r="A48" s="3">
        <v>19</v>
      </c>
      <c r="B48" s="9" t="s">
        <v>121</v>
      </c>
      <c r="C48" s="9" t="s">
        <v>24</v>
      </c>
      <c r="D48" s="20" t="s">
        <v>122</v>
      </c>
      <c r="E48" s="28" t="s">
        <v>67</v>
      </c>
      <c r="F48" s="6"/>
      <c r="G48" s="8"/>
      <c r="H48" s="8">
        <v>45</v>
      </c>
      <c r="J48" s="8"/>
      <c r="K48" s="15">
        <f t="shared" si="10"/>
        <v>45</v>
      </c>
      <c r="L48" s="13"/>
    </row>
    <row r="49" spans="1:12" ht="59.25" customHeight="1">
      <c r="A49" s="3">
        <v>20</v>
      </c>
      <c r="B49" s="9" t="s">
        <v>123</v>
      </c>
      <c r="C49" s="9" t="s">
        <v>124</v>
      </c>
      <c r="D49" s="20" t="s">
        <v>64</v>
      </c>
      <c r="E49" s="28" t="s">
        <v>125</v>
      </c>
      <c r="F49" s="6"/>
      <c r="G49" s="8"/>
      <c r="H49" s="8"/>
      <c r="I49" s="8"/>
      <c r="J49" s="8">
        <v>3250</v>
      </c>
      <c r="K49" s="8">
        <f>SUM(G49:J49)</f>
        <v>3250</v>
      </c>
      <c r="L49" s="13"/>
    </row>
    <row r="50" spans="1:12" ht="105.75" customHeight="1">
      <c r="A50" s="3">
        <v>21</v>
      </c>
      <c r="B50" s="4" t="s">
        <v>53</v>
      </c>
      <c r="C50" s="6" t="s">
        <v>126</v>
      </c>
      <c r="D50" s="6" t="s">
        <v>64</v>
      </c>
      <c r="E50" s="7" t="s">
        <v>508</v>
      </c>
      <c r="F50" s="8"/>
      <c r="G50" s="8"/>
      <c r="H50" s="8"/>
      <c r="I50" s="8"/>
      <c r="J50" s="8">
        <v>4600</v>
      </c>
      <c r="K50" s="8">
        <v>4600</v>
      </c>
      <c r="L50" s="13"/>
    </row>
    <row r="51" spans="1:12" ht="39.75" customHeight="1">
      <c r="A51" s="1" t="s">
        <v>37</v>
      </c>
      <c r="B51" s="184" t="s">
        <v>139</v>
      </c>
      <c r="C51" s="185"/>
      <c r="D51" s="185"/>
      <c r="E51" s="185"/>
      <c r="F51" s="186"/>
      <c r="G51" s="190">
        <f>SUM(G52)</f>
        <v>0</v>
      </c>
      <c r="H51" s="190">
        <f t="shared" ref="H51:K51" si="11">SUM(H52)</f>
        <v>0</v>
      </c>
      <c r="I51" s="190">
        <f t="shared" si="11"/>
        <v>0</v>
      </c>
      <c r="J51" s="190">
        <f t="shared" si="11"/>
        <v>1500</v>
      </c>
      <c r="K51" s="190">
        <f t="shared" si="11"/>
        <v>1500</v>
      </c>
      <c r="L51" s="13"/>
    </row>
    <row r="52" spans="1:12" ht="67.5" customHeight="1">
      <c r="A52" s="3">
        <v>1</v>
      </c>
      <c r="B52" s="7" t="s">
        <v>55</v>
      </c>
      <c r="C52" s="6"/>
      <c r="D52" s="191"/>
      <c r="E52" s="7"/>
      <c r="F52" s="6" t="s">
        <v>133</v>
      </c>
      <c r="G52" s="190"/>
      <c r="H52" s="169"/>
      <c r="I52" s="169"/>
      <c r="J52" s="190">
        <v>1500</v>
      </c>
      <c r="K52" s="169">
        <f>SUM(G52:J52)</f>
        <v>1500</v>
      </c>
      <c r="L52" s="13"/>
    </row>
    <row r="53" spans="1:12" ht="48" customHeight="1">
      <c r="A53" s="1" t="s">
        <v>49</v>
      </c>
      <c r="B53" s="184" t="s">
        <v>140</v>
      </c>
      <c r="C53" s="185"/>
      <c r="D53" s="185"/>
      <c r="E53" s="185"/>
      <c r="F53" s="186"/>
      <c r="G53" s="190">
        <f>SUM(G54:G55)</f>
        <v>0</v>
      </c>
      <c r="H53" s="192">
        <f t="shared" ref="H53:K53" si="12">SUM(H54:H55)</f>
        <v>68.8</v>
      </c>
      <c r="I53" s="190">
        <f t="shared" si="12"/>
        <v>0</v>
      </c>
      <c r="J53" s="190">
        <f t="shared" si="12"/>
        <v>100</v>
      </c>
      <c r="K53" s="192">
        <f t="shared" si="12"/>
        <v>168.8</v>
      </c>
      <c r="L53" s="13"/>
    </row>
    <row r="54" spans="1:12" ht="90.75" customHeight="1">
      <c r="A54" s="3">
        <v>1</v>
      </c>
      <c r="B54" s="4" t="s">
        <v>134</v>
      </c>
      <c r="C54" s="6" t="s">
        <v>11</v>
      </c>
      <c r="D54" s="6" t="s">
        <v>135</v>
      </c>
      <c r="E54" s="7" t="s">
        <v>71</v>
      </c>
      <c r="F54" s="6" t="s">
        <v>136</v>
      </c>
      <c r="G54" s="190"/>
      <c r="H54" s="193">
        <v>34.4</v>
      </c>
      <c r="I54" s="169"/>
      <c r="J54" s="190">
        <v>50</v>
      </c>
      <c r="K54" s="193">
        <f>SUM(G54:J54)</f>
        <v>84.4</v>
      </c>
      <c r="L54" s="13"/>
    </row>
    <row r="55" spans="1:12" ht="106.5" customHeight="1">
      <c r="A55" s="3">
        <v>2</v>
      </c>
      <c r="B55" s="4" t="s">
        <v>137</v>
      </c>
      <c r="C55" s="6" t="s">
        <v>11</v>
      </c>
      <c r="D55" s="52" t="s">
        <v>138</v>
      </c>
      <c r="E55" s="7" t="s">
        <v>71</v>
      </c>
      <c r="F55" s="6" t="s">
        <v>136</v>
      </c>
      <c r="G55" s="190"/>
      <c r="H55" s="193">
        <v>34.4</v>
      </c>
      <c r="I55" s="169"/>
      <c r="J55" s="190">
        <v>50</v>
      </c>
      <c r="K55" s="193">
        <f>SUM(G55:J55)</f>
        <v>84.4</v>
      </c>
      <c r="L55" s="13"/>
    </row>
    <row r="56" spans="1:12" ht="42.75" customHeight="1">
      <c r="A56" s="1" t="s">
        <v>59</v>
      </c>
      <c r="B56" s="184" t="s">
        <v>144</v>
      </c>
      <c r="C56" s="185"/>
      <c r="D56" s="185"/>
      <c r="E56" s="185"/>
      <c r="F56" s="186"/>
      <c r="G56" s="190">
        <f>SUM(G57)</f>
        <v>0</v>
      </c>
      <c r="H56" s="192">
        <f t="shared" ref="H56:K56" si="13">SUM(H57)</f>
        <v>165.7</v>
      </c>
      <c r="I56" s="190">
        <f t="shared" si="13"/>
        <v>0</v>
      </c>
      <c r="J56" s="190">
        <f t="shared" si="13"/>
        <v>0</v>
      </c>
      <c r="K56" s="192">
        <f t="shared" si="13"/>
        <v>165.7</v>
      </c>
      <c r="L56" s="13"/>
    </row>
    <row r="57" spans="1:12" ht="120.75" customHeight="1">
      <c r="A57" s="3">
        <v>1</v>
      </c>
      <c r="B57" s="4" t="s">
        <v>141</v>
      </c>
      <c r="C57" s="6" t="s">
        <v>11</v>
      </c>
      <c r="D57" s="6" t="s">
        <v>142</v>
      </c>
      <c r="E57" s="7" t="s">
        <v>71</v>
      </c>
      <c r="F57" s="5" t="s">
        <v>143</v>
      </c>
      <c r="G57" s="190"/>
      <c r="H57" s="193">
        <v>165.7</v>
      </c>
      <c r="I57" s="169"/>
      <c r="J57" s="190"/>
      <c r="K57" s="193">
        <f>SUM(G57:J57)</f>
        <v>165.7</v>
      </c>
      <c r="L57" s="13"/>
    </row>
    <row r="58" spans="1:12" ht="29.25" customHeight="1">
      <c r="A58" s="1" t="s">
        <v>145</v>
      </c>
      <c r="B58" s="184" t="s">
        <v>146</v>
      </c>
      <c r="C58" s="185"/>
      <c r="D58" s="185"/>
      <c r="E58" s="185"/>
      <c r="F58" s="186"/>
      <c r="G58" s="190">
        <f>SUM(G59:G60)</f>
        <v>0</v>
      </c>
      <c r="H58" s="190">
        <f t="shared" ref="H58:K58" si="14">SUM(H59:H60)</f>
        <v>0</v>
      </c>
      <c r="I58" s="194">
        <f t="shared" si="14"/>
        <v>353.77199999999999</v>
      </c>
      <c r="J58" s="190">
        <f t="shared" si="14"/>
        <v>0</v>
      </c>
      <c r="K58" s="194">
        <f t="shared" si="14"/>
        <v>353.77199999999999</v>
      </c>
      <c r="L58" s="13"/>
    </row>
    <row r="59" spans="1:12" ht="93" customHeight="1">
      <c r="A59" s="195">
        <v>1</v>
      </c>
      <c r="B59" s="4" t="s">
        <v>147</v>
      </c>
      <c r="C59" s="6" t="s">
        <v>52</v>
      </c>
      <c r="D59" s="196" t="s">
        <v>149</v>
      </c>
      <c r="E59" s="196" t="s">
        <v>71</v>
      </c>
      <c r="F59" s="196" t="s">
        <v>150</v>
      </c>
      <c r="G59" s="190"/>
      <c r="H59" s="169"/>
      <c r="I59" s="197">
        <v>343.37200000000001</v>
      </c>
      <c r="J59" s="190"/>
      <c r="K59" s="197">
        <f>SUM(G59:J59)</f>
        <v>343.37200000000001</v>
      </c>
      <c r="L59" s="13"/>
    </row>
    <row r="60" spans="1:12" ht="124.5" customHeight="1">
      <c r="A60" s="198"/>
      <c r="B60" s="4" t="s">
        <v>148</v>
      </c>
      <c r="C60" s="6" t="s">
        <v>11</v>
      </c>
      <c r="D60" s="199"/>
      <c r="E60" s="199"/>
      <c r="F60" s="199"/>
      <c r="G60" s="190"/>
      <c r="H60" s="169"/>
      <c r="I60" s="193">
        <v>10.4</v>
      </c>
      <c r="J60" s="190"/>
      <c r="K60" s="193">
        <f>SUM(G60:J60)</f>
        <v>10.4</v>
      </c>
      <c r="L60" s="13"/>
    </row>
    <row r="61" spans="1:12" ht="32.25" customHeight="1">
      <c r="A61" s="3"/>
      <c r="B61" s="132" t="s">
        <v>264</v>
      </c>
      <c r="C61" s="133"/>
      <c r="D61" s="133"/>
      <c r="E61" s="133"/>
      <c r="F61" s="134"/>
      <c r="G61" s="200">
        <f>G62+G68+G94+G98</f>
        <v>1620</v>
      </c>
      <c r="H61" s="201">
        <f t="shared" ref="H61:K61" si="15">H62+H68+H94+H98</f>
        <v>7106.0730000000003</v>
      </c>
      <c r="I61" s="201">
        <f t="shared" si="15"/>
        <v>1702.6239999999998</v>
      </c>
      <c r="J61" s="201">
        <f t="shared" si="15"/>
        <v>14277.8</v>
      </c>
      <c r="K61" s="201">
        <f t="shared" si="15"/>
        <v>573157.49699999997</v>
      </c>
      <c r="L61" s="13"/>
    </row>
    <row r="62" spans="1:12" ht="30.75" customHeight="1">
      <c r="A62" s="1" t="s">
        <v>21</v>
      </c>
      <c r="B62" s="131" t="s">
        <v>152</v>
      </c>
      <c r="C62" s="131"/>
      <c r="D62" s="131"/>
      <c r="E62" s="131"/>
      <c r="F62" s="131"/>
      <c r="G62" s="2">
        <f>SUM(G63:G67)</f>
        <v>190</v>
      </c>
      <c r="H62" s="2">
        <f t="shared" ref="H62:K62" si="16">SUM(H63:H67)</f>
        <v>222</v>
      </c>
      <c r="I62" s="2">
        <f t="shared" si="16"/>
        <v>249</v>
      </c>
      <c r="J62" s="2">
        <f t="shared" si="16"/>
        <v>0</v>
      </c>
      <c r="K62" s="2">
        <f t="shared" si="16"/>
        <v>661</v>
      </c>
      <c r="L62" s="13"/>
    </row>
    <row r="63" spans="1:12" ht="93" customHeight="1">
      <c r="A63" s="3">
        <v>1</v>
      </c>
      <c r="B63" s="4" t="s">
        <v>153</v>
      </c>
      <c r="C63" s="5" t="s">
        <v>11</v>
      </c>
      <c r="D63" s="6" t="s">
        <v>64</v>
      </c>
      <c r="E63" s="7" t="s">
        <v>154</v>
      </c>
      <c r="F63" s="5" t="s">
        <v>65</v>
      </c>
      <c r="G63" s="8"/>
      <c r="H63" s="8">
        <v>80</v>
      </c>
      <c r="I63" s="8"/>
      <c r="J63" s="8"/>
      <c r="K63" s="8">
        <f t="shared" ref="K63:K67" si="17">SUM(G63:J63)</f>
        <v>80</v>
      </c>
      <c r="L63" s="13"/>
    </row>
    <row r="64" spans="1:12" ht="90.75" customHeight="1">
      <c r="A64" s="3">
        <v>2</v>
      </c>
      <c r="B64" s="9" t="s">
        <v>155</v>
      </c>
      <c r="C64" s="5" t="s">
        <v>11</v>
      </c>
      <c r="D64" s="6" t="s">
        <v>64</v>
      </c>
      <c r="E64" s="7" t="s">
        <v>156</v>
      </c>
      <c r="F64" s="9" t="s">
        <v>157</v>
      </c>
      <c r="G64" s="8"/>
      <c r="H64" s="8">
        <v>142</v>
      </c>
      <c r="I64" s="8"/>
      <c r="J64" s="8"/>
      <c r="K64" s="8">
        <f t="shared" si="17"/>
        <v>142</v>
      </c>
      <c r="L64" s="13"/>
    </row>
    <row r="65" spans="1:12" ht="144" customHeight="1">
      <c r="A65" s="3">
        <v>3</v>
      </c>
      <c r="B65" s="11" t="s">
        <v>167</v>
      </c>
      <c r="C65" s="10" t="s">
        <v>158</v>
      </c>
      <c r="D65" s="6" t="s">
        <v>159</v>
      </c>
      <c r="E65" s="7" t="s">
        <v>154</v>
      </c>
      <c r="F65" s="10" t="s">
        <v>160</v>
      </c>
      <c r="G65" s="8">
        <v>95</v>
      </c>
      <c r="H65" s="8"/>
      <c r="I65" s="8"/>
      <c r="J65" s="8"/>
      <c r="K65" s="8">
        <f t="shared" si="17"/>
        <v>95</v>
      </c>
      <c r="L65" s="13"/>
    </row>
    <row r="66" spans="1:12" ht="144.75" customHeight="1">
      <c r="A66" s="3">
        <v>4</v>
      </c>
      <c r="B66" s="11" t="s">
        <v>161</v>
      </c>
      <c r="C66" s="10" t="s">
        <v>162</v>
      </c>
      <c r="D66" s="6" t="s">
        <v>159</v>
      </c>
      <c r="E66" s="7" t="s">
        <v>154</v>
      </c>
      <c r="F66" s="10" t="s">
        <v>163</v>
      </c>
      <c r="G66" s="8">
        <v>95</v>
      </c>
      <c r="H66" s="8"/>
      <c r="I66" s="8"/>
      <c r="J66" s="8"/>
      <c r="K66" s="8">
        <f t="shared" si="17"/>
        <v>95</v>
      </c>
      <c r="L66" s="13"/>
    </row>
    <row r="67" spans="1:12" ht="140.25" customHeight="1">
      <c r="A67" s="3">
        <v>5</v>
      </c>
      <c r="B67" s="11" t="s">
        <v>166</v>
      </c>
      <c r="C67" s="10" t="s">
        <v>11</v>
      </c>
      <c r="D67" s="12" t="s">
        <v>164</v>
      </c>
      <c r="E67" s="7" t="s">
        <v>71</v>
      </c>
      <c r="F67" s="13" t="s">
        <v>165</v>
      </c>
      <c r="G67" s="8"/>
      <c r="H67" s="8"/>
      <c r="I67" s="8">
        <v>249</v>
      </c>
      <c r="J67" s="8"/>
      <c r="K67" s="8">
        <f t="shared" si="17"/>
        <v>249</v>
      </c>
      <c r="L67" s="13"/>
    </row>
    <row r="68" spans="1:12" ht="35.25" customHeight="1">
      <c r="A68" s="202" t="s">
        <v>26</v>
      </c>
      <c r="B68" s="131" t="s">
        <v>168</v>
      </c>
      <c r="C68" s="131"/>
      <c r="D68" s="131"/>
      <c r="E68" s="131"/>
      <c r="F68" s="131"/>
      <c r="G68" s="203">
        <f>SUM(G69:G93)</f>
        <v>1430</v>
      </c>
      <c r="H68" s="204">
        <f t="shared" ref="H68:K68" si="18">SUM(H69:H93)</f>
        <v>6141.5730000000003</v>
      </c>
      <c r="I68" s="204">
        <f t="shared" si="18"/>
        <v>1390.6239999999998</v>
      </c>
      <c r="J68" s="204">
        <f t="shared" si="18"/>
        <v>13977.8</v>
      </c>
      <c r="K68" s="204">
        <f t="shared" si="18"/>
        <v>571390.99699999997</v>
      </c>
      <c r="L68" s="203"/>
    </row>
    <row r="69" spans="1:12" ht="79.5" customHeight="1">
      <c r="A69" s="14">
        <v>1</v>
      </c>
      <c r="B69" s="4" t="s">
        <v>69</v>
      </c>
      <c r="C69" s="5" t="s">
        <v>19</v>
      </c>
      <c r="D69" s="6" t="s">
        <v>169</v>
      </c>
      <c r="E69" s="7" t="s">
        <v>71</v>
      </c>
      <c r="F69" s="7" t="s">
        <v>17</v>
      </c>
      <c r="G69" s="8"/>
      <c r="H69" s="8">
        <v>150</v>
      </c>
      <c r="I69" s="15"/>
      <c r="J69" s="15">
        <v>170</v>
      </c>
      <c r="K69" s="15">
        <f t="shared" ref="K69:K71" si="19">SUM(G69:J69)</f>
        <v>320</v>
      </c>
      <c r="L69" s="16"/>
    </row>
    <row r="70" spans="1:12" ht="137.25" customHeight="1">
      <c r="A70" s="14">
        <v>2</v>
      </c>
      <c r="B70" s="4" t="s">
        <v>170</v>
      </c>
      <c r="C70" s="5" t="s">
        <v>171</v>
      </c>
      <c r="D70" s="6" t="s">
        <v>172</v>
      </c>
      <c r="E70" s="7" t="s">
        <v>71</v>
      </c>
      <c r="F70" s="7" t="s">
        <v>173</v>
      </c>
      <c r="G70" s="8"/>
      <c r="H70" s="8">
        <v>500</v>
      </c>
      <c r="I70" s="15"/>
      <c r="J70" s="15"/>
      <c r="K70" s="15">
        <f t="shared" si="19"/>
        <v>500</v>
      </c>
      <c r="L70" s="16"/>
    </row>
    <row r="71" spans="1:12" ht="96" customHeight="1">
      <c r="A71" s="14">
        <v>3</v>
      </c>
      <c r="B71" s="4" t="s">
        <v>174</v>
      </c>
      <c r="C71" s="6" t="s">
        <v>175</v>
      </c>
      <c r="D71" s="6" t="s">
        <v>176</v>
      </c>
      <c r="E71" s="7" t="s">
        <v>71</v>
      </c>
      <c r="F71" s="7" t="s">
        <v>177</v>
      </c>
      <c r="G71" s="8"/>
      <c r="H71" s="8"/>
      <c r="I71" s="15">
        <v>150</v>
      </c>
      <c r="J71" s="15"/>
      <c r="K71" s="15">
        <f t="shared" si="19"/>
        <v>150</v>
      </c>
      <c r="L71" s="16"/>
    </row>
    <row r="72" spans="1:12" ht="69" customHeight="1">
      <c r="A72" s="14">
        <v>4</v>
      </c>
      <c r="B72" s="17" t="s">
        <v>178</v>
      </c>
      <c r="C72" s="18" t="s">
        <v>179</v>
      </c>
      <c r="D72" s="18" t="s">
        <v>180</v>
      </c>
      <c r="E72" s="19" t="s">
        <v>181</v>
      </c>
      <c r="F72" s="9" t="s">
        <v>182</v>
      </c>
      <c r="G72" s="20"/>
      <c r="H72" s="21">
        <v>64</v>
      </c>
      <c r="I72" s="18"/>
      <c r="J72" s="20"/>
      <c r="K72" s="15">
        <f>SUM(G72:J72)</f>
        <v>64</v>
      </c>
      <c r="L72" s="16"/>
    </row>
    <row r="73" spans="1:12" ht="109.5" customHeight="1">
      <c r="A73" s="14">
        <v>5</v>
      </c>
      <c r="B73" s="4" t="s">
        <v>73</v>
      </c>
      <c r="C73" s="6" t="s">
        <v>19</v>
      </c>
      <c r="D73" s="6" t="s">
        <v>183</v>
      </c>
      <c r="E73" s="7" t="s">
        <v>71</v>
      </c>
      <c r="F73" s="7" t="s">
        <v>184</v>
      </c>
      <c r="G73" s="15"/>
      <c r="H73" s="15">
        <v>202</v>
      </c>
      <c r="I73" s="15">
        <v>150</v>
      </c>
      <c r="J73" s="15"/>
      <c r="K73" s="15">
        <f>SUM(H73:J73)</f>
        <v>352</v>
      </c>
      <c r="L73" s="16"/>
    </row>
    <row r="74" spans="1:12" ht="80.25" customHeight="1">
      <c r="A74" s="14">
        <v>6</v>
      </c>
      <c r="B74" s="10" t="s">
        <v>185</v>
      </c>
      <c r="C74" s="12" t="s">
        <v>19</v>
      </c>
      <c r="D74" s="12" t="s">
        <v>186</v>
      </c>
      <c r="E74" s="10" t="s">
        <v>187</v>
      </c>
      <c r="F74" s="10" t="s">
        <v>188</v>
      </c>
      <c r="G74" s="12"/>
      <c r="H74" s="22">
        <v>102</v>
      </c>
      <c r="I74" s="12"/>
      <c r="J74" s="12"/>
      <c r="K74" s="15">
        <v>102000</v>
      </c>
      <c r="L74" s="16"/>
    </row>
    <row r="75" spans="1:12" ht="60">
      <c r="A75" s="14">
        <v>7</v>
      </c>
      <c r="B75" s="9" t="s">
        <v>189</v>
      </c>
      <c r="C75" s="20" t="s">
        <v>18</v>
      </c>
      <c r="D75" s="20" t="s">
        <v>190</v>
      </c>
      <c r="E75" s="7" t="s">
        <v>191</v>
      </c>
      <c r="F75" s="20" t="s">
        <v>182</v>
      </c>
      <c r="G75" s="20"/>
      <c r="H75" s="21">
        <v>50</v>
      </c>
      <c r="I75" s="20"/>
      <c r="J75" s="20"/>
      <c r="K75" s="15">
        <f t="shared" ref="K75:K81" si="20">SUM(G75:J75)</f>
        <v>50</v>
      </c>
      <c r="L75" s="16"/>
    </row>
    <row r="76" spans="1:12" ht="57.75" customHeight="1">
      <c r="A76" s="14">
        <v>8</v>
      </c>
      <c r="B76" s="9" t="s">
        <v>192</v>
      </c>
      <c r="C76" s="20" t="s">
        <v>193</v>
      </c>
      <c r="D76" s="20" t="s">
        <v>194</v>
      </c>
      <c r="E76" s="7" t="s">
        <v>195</v>
      </c>
      <c r="F76" s="9" t="s">
        <v>196</v>
      </c>
      <c r="G76" s="20"/>
      <c r="H76" s="23">
        <v>43</v>
      </c>
      <c r="I76" s="9"/>
      <c r="J76" s="20"/>
      <c r="K76" s="15">
        <f t="shared" si="20"/>
        <v>43</v>
      </c>
      <c r="L76" s="16"/>
    </row>
    <row r="77" spans="1:12" ht="105.75" customHeight="1">
      <c r="A77" s="14">
        <v>9</v>
      </c>
      <c r="B77" s="11" t="s">
        <v>197</v>
      </c>
      <c r="C77" s="12" t="s">
        <v>198</v>
      </c>
      <c r="D77" s="12" t="s">
        <v>199</v>
      </c>
      <c r="E77" s="7" t="s">
        <v>71</v>
      </c>
      <c r="F77" s="10" t="s">
        <v>200</v>
      </c>
      <c r="G77" s="20"/>
      <c r="H77" s="24"/>
      <c r="I77" s="44">
        <v>74.8</v>
      </c>
      <c r="J77" s="20"/>
      <c r="K77" s="15">
        <f t="shared" si="20"/>
        <v>74.8</v>
      </c>
      <c r="L77" s="16"/>
    </row>
    <row r="78" spans="1:12" ht="116.25" customHeight="1">
      <c r="A78" s="14">
        <v>10</v>
      </c>
      <c r="B78" s="26" t="s">
        <v>201</v>
      </c>
      <c r="C78" s="12" t="s">
        <v>179</v>
      </c>
      <c r="D78" s="12" t="s">
        <v>202</v>
      </c>
      <c r="E78" s="7" t="s">
        <v>71</v>
      </c>
      <c r="F78" s="12" t="s">
        <v>88</v>
      </c>
      <c r="G78" s="20"/>
      <c r="H78" s="21">
        <v>134.19999999999999</v>
      </c>
      <c r="I78" s="20"/>
      <c r="J78" s="25">
        <v>170</v>
      </c>
      <c r="K78" s="15">
        <f t="shared" si="20"/>
        <v>304.2</v>
      </c>
      <c r="L78" s="16"/>
    </row>
    <row r="79" spans="1:12" ht="90">
      <c r="A79" s="14">
        <v>11</v>
      </c>
      <c r="B79" s="19" t="s">
        <v>203</v>
      </c>
      <c r="C79" s="18" t="s">
        <v>19</v>
      </c>
      <c r="D79" s="18" t="s">
        <v>204</v>
      </c>
      <c r="E79" s="27" t="s">
        <v>156</v>
      </c>
      <c r="F79" s="27" t="s">
        <v>205</v>
      </c>
      <c r="G79" s="20"/>
      <c r="H79" s="21">
        <v>88</v>
      </c>
      <c r="I79" s="20"/>
      <c r="J79" s="20"/>
      <c r="K79" s="15">
        <f t="shared" si="20"/>
        <v>88</v>
      </c>
      <c r="L79" s="16"/>
    </row>
    <row r="80" spans="1:12" ht="87" customHeight="1">
      <c r="A80" s="14">
        <v>12</v>
      </c>
      <c r="B80" s="17" t="s">
        <v>206</v>
      </c>
      <c r="C80" s="18" t="s">
        <v>207</v>
      </c>
      <c r="D80" s="18" t="s">
        <v>208</v>
      </c>
      <c r="E80" s="27" t="s">
        <v>181</v>
      </c>
      <c r="F80" s="28" t="s">
        <v>182</v>
      </c>
      <c r="G80" s="20"/>
      <c r="H80" s="45">
        <v>65.8</v>
      </c>
      <c r="I80" s="20"/>
      <c r="J80" s="20"/>
      <c r="K80" s="15">
        <f t="shared" si="20"/>
        <v>65.8</v>
      </c>
      <c r="L80" s="16"/>
    </row>
    <row r="81" spans="1:12" ht="60">
      <c r="A81" s="14">
        <v>13</v>
      </c>
      <c r="B81" s="17" t="s">
        <v>209</v>
      </c>
      <c r="C81" s="18" t="s">
        <v>50</v>
      </c>
      <c r="D81" s="18" t="s">
        <v>210</v>
      </c>
      <c r="E81" s="27"/>
      <c r="F81" s="28"/>
      <c r="G81" s="20"/>
      <c r="H81" s="45">
        <v>98.1</v>
      </c>
      <c r="I81" s="20"/>
      <c r="J81" s="20"/>
      <c r="K81" s="15">
        <f t="shared" si="20"/>
        <v>98.1</v>
      </c>
      <c r="L81" s="16"/>
    </row>
    <row r="82" spans="1:12" ht="135">
      <c r="A82" s="14">
        <v>14</v>
      </c>
      <c r="B82" s="11" t="s">
        <v>211</v>
      </c>
      <c r="C82" s="12" t="s">
        <v>52</v>
      </c>
      <c r="D82" s="12" t="s">
        <v>212</v>
      </c>
      <c r="E82" s="10" t="s">
        <v>71</v>
      </c>
      <c r="F82" s="28"/>
      <c r="G82" s="20"/>
      <c r="H82" s="24"/>
      <c r="I82" s="25">
        <v>148</v>
      </c>
      <c r="J82" s="20"/>
      <c r="K82" s="15">
        <f>SUM(G82:J82)</f>
        <v>148</v>
      </c>
      <c r="L82" s="16"/>
    </row>
    <row r="83" spans="1:12" ht="120" customHeight="1">
      <c r="A83" s="14">
        <v>15</v>
      </c>
      <c r="B83" s="9" t="s">
        <v>213</v>
      </c>
      <c r="C83" s="20" t="s">
        <v>214</v>
      </c>
      <c r="D83" s="20" t="s">
        <v>215</v>
      </c>
      <c r="E83" s="9" t="s">
        <v>187</v>
      </c>
      <c r="F83" s="20" t="s">
        <v>188</v>
      </c>
      <c r="G83" s="20"/>
      <c r="H83" s="24"/>
      <c r="I83" s="25">
        <v>41</v>
      </c>
      <c r="J83" s="20"/>
      <c r="K83" s="15">
        <f>SUM(G83:J83)</f>
        <v>41</v>
      </c>
      <c r="L83" s="16"/>
    </row>
    <row r="84" spans="1:12" ht="90">
      <c r="A84" s="14">
        <v>16</v>
      </c>
      <c r="B84" s="26" t="s">
        <v>216</v>
      </c>
      <c r="C84" s="12" t="s">
        <v>60</v>
      </c>
      <c r="D84" s="29" t="s">
        <v>217</v>
      </c>
      <c r="E84" s="7" t="s">
        <v>71</v>
      </c>
      <c r="F84" s="10" t="s">
        <v>88</v>
      </c>
      <c r="G84" s="20"/>
      <c r="H84" s="21">
        <v>170</v>
      </c>
      <c r="I84" s="20"/>
      <c r="J84" s="25">
        <v>137.80000000000001</v>
      </c>
      <c r="K84" s="30">
        <f>SUM(H84:J84)</f>
        <v>307.8</v>
      </c>
      <c r="L84" s="16"/>
    </row>
    <row r="85" spans="1:12" ht="60">
      <c r="A85" s="14">
        <v>17</v>
      </c>
      <c r="B85" s="9" t="s">
        <v>192</v>
      </c>
      <c r="C85" s="20" t="s">
        <v>218</v>
      </c>
      <c r="D85" s="20" t="s">
        <v>219</v>
      </c>
      <c r="E85" s="7" t="s">
        <v>195</v>
      </c>
      <c r="F85" s="9" t="s">
        <v>196</v>
      </c>
      <c r="G85" s="20"/>
      <c r="H85" s="21">
        <v>43</v>
      </c>
      <c r="I85" s="24"/>
      <c r="J85" s="20"/>
      <c r="K85" s="15">
        <f>SUM(G85:J85)</f>
        <v>43</v>
      </c>
      <c r="L85" s="16"/>
    </row>
    <row r="86" spans="1:12" ht="90" customHeight="1">
      <c r="A86" s="14">
        <v>18</v>
      </c>
      <c r="B86" s="31" t="s">
        <v>220</v>
      </c>
      <c r="C86" s="12" t="s">
        <v>11</v>
      </c>
      <c r="D86" s="12" t="s">
        <v>221</v>
      </c>
      <c r="E86" s="7" t="s">
        <v>71</v>
      </c>
      <c r="F86" s="10" t="s">
        <v>222</v>
      </c>
      <c r="G86" s="32">
        <v>1000</v>
      </c>
      <c r="H86" s="32">
        <v>4258.473</v>
      </c>
      <c r="I86" s="32"/>
      <c r="J86" s="33">
        <v>6500</v>
      </c>
      <c r="K86" s="33">
        <f>SUM(G86:J86)</f>
        <v>11758.473</v>
      </c>
      <c r="L86" s="16"/>
    </row>
    <row r="87" spans="1:12" ht="90">
      <c r="A87" s="14">
        <v>19</v>
      </c>
      <c r="B87" s="31" t="s">
        <v>223</v>
      </c>
      <c r="C87" s="12" t="s">
        <v>11</v>
      </c>
      <c r="D87" s="12" t="s">
        <v>224</v>
      </c>
      <c r="E87" s="7" t="s">
        <v>71</v>
      </c>
      <c r="F87" s="10" t="s">
        <v>225</v>
      </c>
      <c r="G87" s="25">
        <v>430</v>
      </c>
      <c r="H87" s="24"/>
      <c r="I87" s="20"/>
      <c r="J87" s="20"/>
      <c r="K87" s="15">
        <f>SUM(G87:J87)</f>
        <v>430</v>
      </c>
      <c r="L87" s="16"/>
    </row>
    <row r="88" spans="1:12" ht="99" customHeight="1">
      <c r="A88" s="14">
        <v>20</v>
      </c>
      <c r="B88" s="9" t="s">
        <v>226</v>
      </c>
      <c r="C88" s="20" t="s">
        <v>19</v>
      </c>
      <c r="D88" s="20" t="s">
        <v>227</v>
      </c>
      <c r="E88" s="9" t="s">
        <v>181</v>
      </c>
      <c r="F88" s="9" t="s">
        <v>182</v>
      </c>
      <c r="G88" s="20"/>
      <c r="H88" s="21">
        <v>100</v>
      </c>
      <c r="I88" s="20"/>
      <c r="J88" s="20"/>
      <c r="K88" s="15">
        <f>SUM(G88:J88)</f>
        <v>100</v>
      </c>
      <c r="L88" s="16"/>
    </row>
    <row r="89" spans="1:12" ht="91.5" customHeight="1">
      <c r="A89" s="14">
        <v>21</v>
      </c>
      <c r="B89" s="34" t="s">
        <v>228</v>
      </c>
      <c r="C89" s="35" t="s">
        <v>19</v>
      </c>
      <c r="D89" s="35" t="s">
        <v>229</v>
      </c>
      <c r="E89" s="27" t="s">
        <v>156</v>
      </c>
      <c r="F89" s="36" t="s">
        <v>17</v>
      </c>
      <c r="G89" s="37"/>
      <c r="H89" s="38"/>
      <c r="I89" s="46">
        <v>303.8</v>
      </c>
      <c r="J89" s="39"/>
      <c r="K89" s="37">
        <f t="shared" ref="K89" si="21">SUM(G89:J89)</f>
        <v>303.8</v>
      </c>
      <c r="L89" s="16"/>
    </row>
    <row r="90" spans="1:12" ht="90">
      <c r="A90" s="14">
        <v>22</v>
      </c>
      <c r="B90" s="11" t="s">
        <v>266</v>
      </c>
      <c r="C90" s="12" t="s">
        <v>230</v>
      </c>
      <c r="D90" s="12" t="s">
        <v>231</v>
      </c>
      <c r="E90" s="10" t="s">
        <v>71</v>
      </c>
      <c r="F90" s="10" t="s">
        <v>150</v>
      </c>
      <c r="G90" s="37"/>
      <c r="H90" s="40"/>
      <c r="I90" s="47">
        <v>149.024</v>
      </c>
      <c r="J90" s="39"/>
      <c r="K90" s="37">
        <f>SUM(G90:J90)</f>
        <v>149.024</v>
      </c>
      <c r="L90" s="16"/>
    </row>
    <row r="91" spans="1:12" ht="60">
      <c r="A91" s="14">
        <v>23</v>
      </c>
      <c r="B91" s="19" t="s">
        <v>232</v>
      </c>
      <c r="C91" s="18" t="s">
        <v>218</v>
      </c>
      <c r="D91" s="18" t="s">
        <v>233</v>
      </c>
      <c r="E91" s="27" t="s">
        <v>191</v>
      </c>
      <c r="F91" s="19" t="s">
        <v>182</v>
      </c>
      <c r="G91" s="18"/>
      <c r="H91" s="41">
        <v>73</v>
      </c>
      <c r="I91" s="18"/>
      <c r="J91" s="18"/>
      <c r="K91" s="42">
        <v>73000</v>
      </c>
      <c r="L91" s="16"/>
    </row>
    <row r="92" spans="1:12" ht="120">
      <c r="A92" s="14">
        <v>24</v>
      </c>
      <c r="B92" s="34" t="s">
        <v>234</v>
      </c>
      <c r="C92" s="35" t="s">
        <v>235</v>
      </c>
      <c r="D92" s="35" t="s">
        <v>236</v>
      </c>
      <c r="E92" s="27" t="s">
        <v>71</v>
      </c>
      <c r="F92" s="27" t="s">
        <v>237</v>
      </c>
      <c r="G92" s="37"/>
      <c r="H92" s="37"/>
      <c r="I92" s="39">
        <v>374</v>
      </c>
      <c r="J92" s="20"/>
      <c r="K92" s="15">
        <v>374000</v>
      </c>
      <c r="L92" s="16"/>
    </row>
    <row r="93" spans="1:12" ht="75">
      <c r="A93" s="14">
        <v>25</v>
      </c>
      <c r="B93" s="4" t="s">
        <v>53</v>
      </c>
      <c r="C93" s="6" t="s">
        <v>238</v>
      </c>
      <c r="D93" s="6" t="s">
        <v>64</v>
      </c>
      <c r="E93" s="10" t="s">
        <v>71</v>
      </c>
      <c r="F93" s="5" t="s">
        <v>88</v>
      </c>
      <c r="G93" s="32"/>
      <c r="H93" s="32"/>
      <c r="I93" s="32"/>
      <c r="J93" s="32">
        <v>7000</v>
      </c>
      <c r="K93" s="43">
        <f>SUM(G93:J93)</f>
        <v>7000</v>
      </c>
      <c r="L93" s="6" t="s">
        <v>239</v>
      </c>
    </row>
    <row r="94" spans="1:12" ht="28.5" customHeight="1">
      <c r="A94" s="48" t="s">
        <v>37</v>
      </c>
      <c r="B94" s="132" t="s">
        <v>252</v>
      </c>
      <c r="C94" s="133"/>
      <c r="D94" s="133"/>
      <c r="E94" s="133"/>
      <c r="F94" s="134"/>
      <c r="G94" s="54">
        <f>SUM(G95:G97)</f>
        <v>0</v>
      </c>
      <c r="H94" s="54">
        <f t="shared" ref="H94:K94" si="22">SUM(H95:H97)</f>
        <v>726</v>
      </c>
      <c r="I94" s="54">
        <f t="shared" si="22"/>
        <v>0</v>
      </c>
      <c r="J94" s="54">
        <f t="shared" si="22"/>
        <v>300</v>
      </c>
      <c r="K94" s="54">
        <f t="shared" si="22"/>
        <v>1026</v>
      </c>
      <c r="L94" s="205"/>
    </row>
    <row r="95" spans="1:12" ht="75">
      <c r="A95" s="3">
        <v>1</v>
      </c>
      <c r="B95" s="49" t="s">
        <v>240</v>
      </c>
      <c r="C95" s="5" t="s">
        <v>241</v>
      </c>
      <c r="D95" s="5" t="s">
        <v>242</v>
      </c>
      <c r="E95" s="7" t="s">
        <v>71</v>
      </c>
      <c r="F95" s="6"/>
      <c r="G95" s="50"/>
      <c r="H95" s="50"/>
      <c r="I95" s="50"/>
      <c r="J95" s="50"/>
      <c r="K95" s="50"/>
      <c r="L95" s="50"/>
    </row>
    <row r="96" spans="1:12" ht="90">
      <c r="A96" s="3">
        <v>2</v>
      </c>
      <c r="B96" s="31" t="s">
        <v>243</v>
      </c>
      <c r="C96" s="12" t="s">
        <v>244</v>
      </c>
      <c r="D96" s="12" t="s">
        <v>245</v>
      </c>
      <c r="E96" s="10" t="s">
        <v>246</v>
      </c>
      <c r="F96" s="10" t="s">
        <v>247</v>
      </c>
      <c r="G96" s="50"/>
      <c r="H96" s="50">
        <v>250</v>
      </c>
      <c r="I96" s="50"/>
      <c r="J96" s="50"/>
      <c r="K96" s="50">
        <f>SUM(G96:J96)</f>
        <v>250</v>
      </c>
      <c r="L96" s="50"/>
    </row>
    <row r="97" spans="1:12" ht="120">
      <c r="A97" s="3">
        <v>3</v>
      </c>
      <c r="B97" s="31" t="s">
        <v>248</v>
      </c>
      <c r="C97" s="12" t="s">
        <v>249</v>
      </c>
      <c r="D97" s="12" t="s">
        <v>250</v>
      </c>
      <c r="E97" s="5" t="s">
        <v>71</v>
      </c>
      <c r="F97" s="51" t="s">
        <v>251</v>
      </c>
      <c r="G97" s="12"/>
      <c r="H97" s="50">
        <v>476</v>
      </c>
      <c r="I97" s="50"/>
      <c r="J97" s="50">
        <v>300</v>
      </c>
      <c r="K97" s="50">
        <f>SUM(G97:J97)</f>
        <v>776</v>
      </c>
      <c r="L97" s="50"/>
    </row>
    <row r="98" spans="1:12" ht="30" customHeight="1">
      <c r="A98" s="48" t="s">
        <v>49</v>
      </c>
      <c r="B98" s="132" t="s">
        <v>263</v>
      </c>
      <c r="C98" s="133"/>
      <c r="D98" s="133"/>
      <c r="E98" s="133"/>
      <c r="F98" s="134"/>
      <c r="G98" s="212">
        <f>SUM(G99:G101)</f>
        <v>0</v>
      </c>
      <c r="H98" s="213">
        <f t="shared" ref="H98:K98" si="23">SUM(H99:H101)</f>
        <v>16.5</v>
      </c>
      <c r="I98" s="212">
        <f t="shared" si="23"/>
        <v>63</v>
      </c>
      <c r="J98" s="212">
        <f t="shared" si="23"/>
        <v>0</v>
      </c>
      <c r="K98" s="212">
        <f t="shared" si="23"/>
        <v>79.5</v>
      </c>
      <c r="L98" s="50"/>
    </row>
    <row r="99" spans="1:12" ht="105">
      <c r="A99" s="12">
        <v>1</v>
      </c>
      <c r="B99" s="49" t="s">
        <v>253</v>
      </c>
      <c r="C99" s="49" t="s">
        <v>254</v>
      </c>
      <c r="D99" s="6" t="s">
        <v>255</v>
      </c>
      <c r="E99" s="7" t="s">
        <v>71</v>
      </c>
      <c r="F99" s="49" t="s">
        <v>256</v>
      </c>
      <c r="G99" s="8"/>
      <c r="H99" s="53">
        <v>16.5</v>
      </c>
      <c r="I99" s="53"/>
      <c r="J99" s="8"/>
      <c r="K99" s="53">
        <f>SUM(G99:J99)</f>
        <v>16.5</v>
      </c>
      <c r="L99" s="205"/>
    </row>
    <row r="100" spans="1:12" ht="120">
      <c r="A100" s="12">
        <v>2</v>
      </c>
      <c r="B100" s="49" t="s">
        <v>257</v>
      </c>
      <c r="C100" s="49" t="s">
        <v>258</v>
      </c>
      <c r="D100" s="52" t="s">
        <v>259</v>
      </c>
      <c r="E100" s="7" t="s">
        <v>71</v>
      </c>
      <c r="F100" s="49" t="s">
        <v>260</v>
      </c>
      <c r="G100" s="8"/>
      <c r="H100" s="53"/>
      <c r="I100" s="53">
        <v>31.5</v>
      </c>
      <c r="J100" s="8"/>
      <c r="K100" s="53">
        <f>SUM(G100:J100)</f>
        <v>31.5</v>
      </c>
      <c r="L100" s="205"/>
    </row>
    <row r="101" spans="1:12" ht="118.5" customHeight="1">
      <c r="A101" s="14">
        <v>3</v>
      </c>
      <c r="B101" s="11" t="s">
        <v>261</v>
      </c>
      <c r="C101" s="10" t="s">
        <v>230</v>
      </c>
      <c r="D101" s="12" t="s">
        <v>262</v>
      </c>
      <c r="E101" s="7" t="s">
        <v>71</v>
      </c>
      <c r="F101" s="12" t="s">
        <v>265</v>
      </c>
      <c r="G101" s="8"/>
      <c r="H101" s="53"/>
      <c r="I101" s="53">
        <v>31.5</v>
      </c>
      <c r="J101" s="8"/>
      <c r="K101" s="8">
        <f>SUM(G101:J101)</f>
        <v>31.5</v>
      </c>
      <c r="L101" s="205"/>
    </row>
    <row r="102" spans="1:12" ht="29.25" customHeight="1">
      <c r="A102" s="205"/>
      <c r="B102" s="206" t="s">
        <v>504</v>
      </c>
      <c r="C102" s="207"/>
      <c r="D102" s="207"/>
      <c r="E102" s="207"/>
      <c r="F102" s="208"/>
      <c r="G102" s="2">
        <f>G103+G107+G138+G141</f>
        <v>710</v>
      </c>
      <c r="H102" s="216">
        <f t="shared" ref="H102:K102" si="24">H103+H107+H138+H141</f>
        <v>4721.1509999999998</v>
      </c>
      <c r="I102" s="2">
        <f t="shared" si="24"/>
        <v>1693</v>
      </c>
      <c r="J102" s="2">
        <f t="shared" si="24"/>
        <v>9602</v>
      </c>
      <c r="K102" s="216">
        <f t="shared" si="24"/>
        <v>16726.150999999998</v>
      </c>
      <c r="L102" s="205"/>
    </row>
    <row r="103" spans="1:12" ht="35.25" customHeight="1">
      <c r="A103" s="1" t="s">
        <v>21</v>
      </c>
      <c r="B103" s="131" t="s">
        <v>356</v>
      </c>
      <c r="C103" s="131"/>
      <c r="D103" s="131"/>
      <c r="E103" s="131"/>
      <c r="F103" s="131"/>
      <c r="G103" s="2">
        <f>SUM(G104:G106)</f>
        <v>0</v>
      </c>
      <c r="H103" s="60">
        <f t="shared" ref="H103:K103" si="25">SUM(H104:H106)</f>
        <v>223.66</v>
      </c>
      <c r="I103" s="2">
        <f t="shared" si="25"/>
        <v>198</v>
      </c>
      <c r="J103" s="2">
        <f t="shared" si="25"/>
        <v>0</v>
      </c>
      <c r="K103" s="60">
        <f t="shared" si="25"/>
        <v>421.65999999999997</v>
      </c>
      <c r="L103" s="205"/>
    </row>
    <row r="104" spans="1:12" ht="92.25" customHeight="1">
      <c r="A104" s="3">
        <v>1</v>
      </c>
      <c r="B104" s="9" t="s">
        <v>155</v>
      </c>
      <c r="C104" s="6" t="s">
        <v>11</v>
      </c>
      <c r="D104" s="6" t="s">
        <v>64</v>
      </c>
      <c r="E104" s="7" t="s">
        <v>156</v>
      </c>
      <c r="F104" s="9" t="s">
        <v>157</v>
      </c>
      <c r="G104" s="8"/>
      <c r="H104" s="8">
        <v>147</v>
      </c>
      <c r="I104" s="8"/>
      <c r="J104" s="8"/>
      <c r="K104" s="8">
        <f>SUM(G104:J104)</f>
        <v>147</v>
      </c>
      <c r="L104" s="205"/>
    </row>
    <row r="105" spans="1:12" ht="87" customHeight="1">
      <c r="A105" s="3">
        <v>2</v>
      </c>
      <c r="B105" s="49" t="s">
        <v>267</v>
      </c>
      <c r="C105" s="52" t="s">
        <v>11</v>
      </c>
      <c r="D105" s="6" t="s">
        <v>64</v>
      </c>
      <c r="E105" s="7" t="s">
        <v>71</v>
      </c>
      <c r="F105" s="49" t="s">
        <v>268</v>
      </c>
      <c r="G105" s="8"/>
      <c r="H105" s="8"/>
      <c r="I105" s="8">
        <v>198</v>
      </c>
      <c r="J105" s="8"/>
      <c r="K105" s="8">
        <f>SUM(G105:J105)</f>
        <v>198</v>
      </c>
      <c r="L105" s="205"/>
    </row>
    <row r="106" spans="1:12" ht="87" customHeight="1">
      <c r="A106" s="3">
        <v>3</v>
      </c>
      <c r="B106" s="11" t="s">
        <v>289</v>
      </c>
      <c r="C106" s="12" t="s">
        <v>11</v>
      </c>
      <c r="D106" s="12" t="s">
        <v>64</v>
      </c>
      <c r="E106" s="7" t="s">
        <v>71</v>
      </c>
      <c r="F106" s="10" t="s">
        <v>290</v>
      </c>
      <c r="G106" s="8"/>
      <c r="H106" s="59">
        <v>76.66</v>
      </c>
      <c r="I106" s="8"/>
      <c r="J106" s="8"/>
      <c r="K106" s="59">
        <f>SUM(G106:J106)</f>
        <v>76.66</v>
      </c>
      <c r="L106" s="205"/>
    </row>
    <row r="107" spans="1:12" ht="42.75" customHeight="1">
      <c r="A107" s="48" t="s">
        <v>26</v>
      </c>
      <c r="B107" s="132" t="s">
        <v>500</v>
      </c>
      <c r="C107" s="133"/>
      <c r="D107" s="133"/>
      <c r="E107" s="133"/>
      <c r="F107" s="134"/>
      <c r="G107" s="57">
        <f>SUM(G108:G117)</f>
        <v>0</v>
      </c>
      <c r="H107" s="215">
        <v>2547.3159999999998</v>
      </c>
      <c r="I107" s="58">
        <v>1495</v>
      </c>
      <c r="J107" s="58">
        <v>9002</v>
      </c>
      <c r="K107" s="58">
        <f>SUM(G107:J107)</f>
        <v>13044.315999999999</v>
      </c>
      <c r="L107" s="205"/>
    </row>
    <row r="108" spans="1:12" ht="60">
      <c r="A108" s="14">
        <v>1</v>
      </c>
      <c r="B108" s="31" t="s">
        <v>269</v>
      </c>
      <c r="C108" s="10" t="s">
        <v>19</v>
      </c>
      <c r="D108" s="12" t="s">
        <v>270</v>
      </c>
      <c r="E108" s="49" t="s">
        <v>294</v>
      </c>
      <c r="F108" s="49" t="s">
        <v>357</v>
      </c>
      <c r="G108" s="65"/>
      <c r="H108" s="66">
        <v>166.685</v>
      </c>
      <c r="I108" s="15"/>
      <c r="J108" s="15">
        <v>170</v>
      </c>
      <c r="K108" s="63">
        <f t="shared" ref="K108:K114" si="26">SUM(G108:J108)</f>
        <v>336.685</v>
      </c>
      <c r="L108" s="54"/>
    </row>
    <row r="109" spans="1:12" ht="90">
      <c r="A109" s="14">
        <v>2</v>
      </c>
      <c r="B109" s="31" t="s">
        <v>358</v>
      </c>
      <c r="C109" s="10" t="s">
        <v>359</v>
      </c>
      <c r="D109" s="12" t="s">
        <v>271</v>
      </c>
      <c r="E109" s="49" t="s">
        <v>294</v>
      </c>
      <c r="F109" s="49" t="s">
        <v>318</v>
      </c>
      <c r="G109" s="65"/>
      <c r="H109" s="67"/>
      <c r="I109" s="55">
        <v>146.97</v>
      </c>
      <c r="J109" s="15"/>
      <c r="K109" s="55">
        <f t="shared" si="26"/>
        <v>146.97</v>
      </c>
      <c r="L109" s="54"/>
    </row>
    <row r="110" spans="1:12" ht="150">
      <c r="A110" s="14">
        <v>3</v>
      </c>
      <c r="B110" s="31" t="s">
        <v>360</v>
      </c>
      <c r="C110" s="10" t="s">
        <v>11</v>
      </c>
      <c r="D110" s="12" t="s">
        <v>361</v>
      </c>
      <c r="E110" s="49" t="s">
        <v>294</v>
      </c>
      <c r="F110" s="49" t="s">
        <v>362</v>
      </c>
      <c r="G110" s="65"/>
      <c r="H110" s="123">
        <v>99.35</v>
      </c>
      <c r="I110" s="15"/>
      <c r="J110" s="15"/>
      <c r="K110" s="55">
        <f t="shared" si="26"/>
        <v>99.35</v>
      </c>
      <c r="L110" s="31" t="s">
        <v>363</v>
      </c>
    </row>
    <row r="111" spans="1:12" ht="87.75" customHeight="1">
      <c r="A111" s="14">
        <v>4</v>
      </c>
      <c r="B111" s="31" t="s">
        <v>364</v>
      </c>
      <c r="C111" s="20" t="s">
        <v>272</v>
      </c>
      <c r="D111" s="20" t="s">
        <v>273</v>
      </c>
      <c r="E111" s="49" t="s">
        <v>294</v>
      </c>
      <c r="F111" s="9" t="s">
        <v>365</v>
      </c>
      <c r="G111" s="65"/>
      <c r="H111" s="67">
        <v>120</v>
      </c>
      <c r="I111" s="15"/>
      <c r="J111" s="15"/>
      <c r="K111" s="15">
        <f t="shared" si="26"/>
        <v>120</v>
      </c>
      <c r="L111" s="54"/>
    </row>
    <row r="112" spans="1:12" ht="92.25" customHeight="1">
      <c r="A112" s="14">
        <v>5</v>
      </c>
      <c r="B112" s="31" t="s">
        <v>274</v>
      </c>
      <c r="C112" s="20" t="s">
        <v>19</v>
      </c>
      <c r="D112" s="20" t="s">
        <v>275</v>
      </c>
      <c r="E112" s="9" t="s">
        <v>195</v>
      </c>
      <c r="F112" s="9" t="s">
        <v>196</v>
      </c>
      <c r="G112" s="65"/>
      <c r="H112" s="67">
        <v>47.2</v>
      </c>
      <c r="I112" s="15"/>
      <c r="J112" s="15"/>
      <c r="K112" s="15">
        <f t="shared" si="26"/>
        <v>47.2</v>
      </c>
      <c r="L112" s="54"/>
    </row>
    <row r="113" spans="1:12" ht="105">
      <c r="A113" s="14">
        <v>6</v>
      </c>
      <c r="B113" s="31" t="s">
        <v>366</v>
      </c>
      <c r="C113" s="20" t="s">
        <v>19</v>
      </c>
      <c r="D113" s="20" t="s">
        <v>276</v>
      </c>
      <c r="E113" s="49" t="s">
        <v>294</v>
      </c>
      <c r="F113" s="9" t="s">
        <v>365</v>
      </c>
      <c r="G113" s="20"/>
      <c r="H113" s="24">
        <v>150</v>
      </c>
      <c r="I113" s="24"/>
      <c r="J113" s="24">
        <v>100</v>
      </c>
      <c r="K113" s="15">
        <f t="shared" si="26"/>
        <v>250</v>
      </c>
      <c r="L113" s="54"/>
    </row>
    <row r="114" spans="1:12" ht="79.5" customHeight="1">
      <c r="A114" s="14">
        <v>7</v>
      </c>
      <c r="B114" s="9" t="s">
        <v>277</v>
      </c>
      <c r="C114" s="20" t="s">
        <v>278</v>
      </c>
      <c r="D114" s="20" t="s">
        <v>279</v>
      </c>
      <c r="E114" s="49" t="s">
        <v>280</v>
      </c>
      <c r="F114" s="9" t="s">
        <v>365</v>
      </c>
      <c r="G114" s="20"/>
      <c r="H114" s="24">
        <v>67</v>
      </c>
      <c r="I114" s="24"/>
      <c r="J114" s="24"/>
      <c r="K114" s="15">
        <f t="shared" si="26"/>
        <v>67</v>
      </c>
      <c r="L114" s="54"/>
    </row>
    <row r="115" spans="1:12" ht="105">
      <c r="A115" s="14">
        <v>8</v>
      </c>
      <c r="B115" s="31" t="s">
        <v>281</v>
      </c>
      <c r="C115" s="12" t="s">
        <v>282</v>
      </c>
      <c r="D115" s="12" t="s">
        <v>283</v>
      </c>
      <c r="E115" s="49" t="s">
        <v>294</v>
      </c>
      <c r="F115" s="49" t="s">
        <v>284</v>
      </c>
      <c r="G115" s="30"/>
      <c r="H115" s="30">
        <v>119.7</v>
      </c>
      <c r="I115" s="30"/>
      <c r="J115" s="30"/>
      <c r="K115" s="30">
        <f>SUM(H115:J115)</f>
        <v>119.7</v>
      </c>
      <c r="L115" s="54"/>
    </row>
    <row r="116" spans="1:12" ht="60">
      <c r="A116" s="14">
        <v>9</v>
      </c>
      <c r="B116" s="9" t="s">
        <v>285</v>
      </c>
      <c r="C116" s="12" t="s">
        <v>286</v>
      </c>
      <c r="D116" s="12" t="s">
        <v>287</v>
      </c>
      <c r="E116" s="49" t="s">
        <v>280</v>
      </c>
      <c r="F116" s="49" t="s">
        <v>284</v>
      </c>
      <c r="G116" s="54"/>
      <c r="H116" s="15"/>
      <c r="I116" s="55">
        <v>99.87</v>
      </c>
      <c r="J116" s="15"/>
      <c r="K116" s="55">
        <f t="shared" ref="K116:K127" si="27">SUM(G116:J116)</f>
        <v>99.87</v>
      </c>
      <c r="L116" s="54"/>
    </row>
    <row r="117" spans="1:12" ht="102" customHeight="1">
      <c r="A117" s="14">
        <v>10</v>
      </c>
      <c r="B117" s="9" t="s">
        <v>367</v>
      </c>
      <c r="C117" s="9" t="s">
        <v>288</v>
      </c>
      <c r="D117" s="9" t="s">
        <v>291</v>
      </c>
      <c r="E117" s="9" t="s">
        <v>280</v>
      </c>
      <c r="F117" s="9" t="s">
        <v>284</v>
      </c>
      <c r="G117" s="9"/>
      <c r="H117" s="9"/>
      <c r="I117" s="24">
        <v>158.471</v>
      </c>
      <c r="J117" s="9"/>
      <c r="K117" s="24">
        <f t="shared" si="27"/>
        <v>158.471</v>
      </c>
      <c r="L117" s="9"/>
    </row>
    <row r="118" spans="1:12" ht="106.5" customHeight="1">
      <c r="A118" s="14">
        <v>11</v>
      </c>
      <c r="B118" s="9" t="s">
        <v>292</v>
      </c>
      <c r="C118" s="10" t="s">
        <v>18</v>
      </c>
      <c r="D118" s="12" t="s">
        <v>293</v>
      </c>
      <c r="E118" s="49" t="s">
        <v>294</v>
      </c>
      <c r="F118" s="10" t="s">
        <v>295</v>
      </c>
      <c r="G118" s="20"/>
      <c r="H118" s="24"/>
      <c r="I118" s="24"/>
      <c r="J118" s="24"/>
      <c r="K118" s="55">
        <f t="shared" si="27"/>
        <v>0</v>
      </c>
      <c r="L118" s="9" t="s">
        <v>296</v>
      </c>
    </row>
    <row r="119" spans="1:12" ht="122.25" customHeight="1">
      <c r="A119" s="14">
        <v>12</v>
      </c>
      <c r="B119" s="9" t="s">
        <v>297</v>
      </c>
      <c r="C119" s="10" t="s">
        <v>298</v>
      </c>
      <c r="D119" s="12" t="s">
        <v>299</v>
      </c>
      <c r="E119" s="9" t="s">
        <v>195</v>
      </c>
      <c r="F119" s="9" t="s">
        <v>196</v>
      </c>
      <c r="G119" s="20"/>
      <c r="H119" s="24">
        <v>47.2</v>
      </c>
      <c r="I119" s="24"/>
      <c r="J119" s="24"/>
      <c r="K119" s="55">
        <f t="shared" si="27"/>
        <v>47.2</v>
      </c>
      <c r="L119" s="54"/>
    </row>
    <row r="120" spans="1:12" ht="87.75" customHeight="1">
      <c r="A120" s="14">
        <v>13</v>
      </c>
      <c r="B120" s="9" t="s">
        <v>300</v>
      </c>
      <c r="C120" s="10" t="s">
        <v>86</v>
      </c>
      <c r="D120" s="12" t="s">
        <v>301</v>
      </c>
      <c r="E120" s="49" t="s">
        <v>280</v>
      </c>
      <c r="F120" s="49" t="s">
        <v>284</v>
      </c>
      <c r="G120" s="20"/>
      <c r="H120" s="24"/>
      <c r="I120" s="61">
        <v>207.22</v>
      </c>
      <c r="J120" s="24"/>
      <c r="K120" s="55">
        <f t="shared" si="27"/>
        <v>207.22</v>
      </c>
      <c r="L120" s="54"/>
    </row>
    <row r="121" spans="1:12" ht="110.25" customHeight="1">
      <c r="A121" s="68">
        <v>14</v>
      </c>
      <c r="B121" s="9" t="s">
        <v>302</v>
      </c>
      <c r="C121" s="9" t="s">
        <v>303</v>
      </c>
      <c r="D121" s="20" t="s">
        <v>304</v>
      </c>
      <c r="E121" s="28" t="s">
        <v>294</v>
      </c>
      <c r="F121" s="9" t="s">
        <v>305</v>
      </c>
      <c r="G121" s="20"/>
      <c r="H121" s="24">
        <v>185.83500000000001</v>
      </c>
      <c r="I121" s="24"/>
      <c r="J121" s="24"/>
      <c r="K121" s="128">
        <f t="shared" si="27"/>
        <v>185.83500000000001</v>
      </c>
      <c r="L121" s="9" t="s">
        <v>506</v>
      </c>
    </row>
    <row r="122" spans="1:12" ht="111.75" customHeight="1">
      <c r="A122" s="68">
        <v>15</v>
      </c>
      <c r="B122" s="9" t="s">
        <v>306</v>
      </c>
      <c r="C122" s="9" t="s">
        <v>307</v>
      </c>
      <c r="D122" s="20" t="s">
        <v>308</v>
      </c>
      <c r="E122" s="28" t="s">
        <v>294</v>
      </c>
      <c r="F122" s="9" t="s">
        <v>305</v>
      </c>
      <c r="G122" s="20"/>
      <c r="H122" s="24">
        <v>705.26199999999994</v>
      </c>
      <c r="I122" s="24"/>
      <c r="J122" s="24"/>
      <c r="K122" s="128">
        <f t="shared" si="27"/>
        <v>705.26199999999994</v>
      </c>
      <c r="L122" s="9" t="s">
        <v>507</v>
      </c>
    </row>
    <row r="123" spans="1:12" ht="121.5" customHeight="1">
      <c r="A123" s="14">
        <v>16</v>
      </c>
      <c r="B123" s="9" t="s">
        <v>309</v>
      </c>
      <c r="C123" s="10" t="s">
        <v>310</v>
      </c>
      <c r="D123" s="12" t="s">
        <v>311</v>
      </c>
      <c r="E123" s="49" t="s">
        <v>280</v>
      </c>
      <c r="F123" s="49" t="s">
        <v>284</v>
      </c>
      <c r="G123" s="20"/>
      <c r="H123" s="62">
        <v>78.05</v>
      </c>
      <c r="I123" s="62">
        <v>160.47999999999999</v>
      </c>
      <c r="J123" s="24"/>
      <c r="K123" s="63">
        <f t="shared" si="27"/>
        <v>238.52999999999997</v>
      </c>
      <c r="L123" s="54"/>
    </row>
    <row r="124" spans="1:12" ht="89.25" customHeight="1">
      <c r="A124" s="14">
        <v>17</v>
      </c>
      <c r="B124" s="9" t="s">
        <v>312</v>
      </c>
      <c r="C124" s="10" t="s">
        <v>19</v>
      </c>
      <c r="D124" s="12" t="s">
        <v>313</v>
      </c>
      <c r="E124" s="49" t="s">
        <v>280</v>
      </c>
      <c r="F124" s="49" t="s">
        <v>284</v>
      </c>
      <c r="G124" s="20"/>
      <c r="H124" s="24">
        <v>71.75</v>
      </c>
      <c r="I124" s="24"/>
      <c r="J124" s="24"/>
      <c r="K124" s="55">
        <f t="shared" si="27"/>
        <v>71.75</v>
      </c>
      <c r="L124" s="54"/>
    </row>
    <row r="125" spans="1:12" ht="89.25" customHeight="1">
      <c r="A125" s="14">
        <v>18</v>
      </c>
      <c r="B125" s="9" t="s">
        <v>314</v>
      </c>
      <c r="C125" s="10" t="s">
        <v>315</v>
      </c>
      <c r="D125" s="12" t="s">
        <v>316</v>
      </c>
      <c r="E125" s="9" t="s">
        <v>317</v>
      </c>
      <c r="F125" s="49" t="s">
        <v>318</v>
      </c>
      <c r="G125" s="20"/>
      <c r="H125" s="24"/>
      <c r="I125" s="24">
        <v>144.91399999999999</v>
      </c>
      <c r="J125" s="24"/>
      <c r="K125" s="63">
        <f t="shared" si="27"/>
        <v>144.91399999999999</v>
      </c>
      <c r="L125" s="54"/>
    </row>
    <row r="126" spans="1:12" ht="89.25" customHeight="1">
      <c r="A126" s="14">
        <v>19</v>
      </c>
      <c r="B126" s="10" t="s">
        <v>319</v>
      </c>
      <c r="C126" s="10" t="s">
        <v>320</v>
      </c>
      <c r="D126" s="12" t="s">
        <v>321</v>
      </c>
      <c r="E126" s="9" t="s">
        <v>317</v>
      </c>
      <c r="F126" s="49" t="s">
        <v>318</v>
      </c>
      <c r="G126" s="20"/>
      <c r="H126" s="62"/>
      <c r="I126" s="24">
        <v>149.33000000000001</v>
      </c>
      <c r="J126" s="24"/>
      <c r="K126" s="55">
        <f t="shared" si="27"/>
        <v>149.33000000000001</v>
      </c>
      <c r="L126" s="54"/>
    </row>
    <row r="127" spans="1:12" ht="89.25" customHeight="1">
      <c r="A127" s="14">
        <v>20</v>
      </c>
      <c r="B127" s="10" t="s">
        <v>322</v>
      </c>
      <c r="C127" s="10" t="s">
        <v>11</v>
      </c>
      <c r="D127" s="10" t="s">
        <v>323</v>
      </c>
      <c r="E127" s="9" t="s">
        <v>317</v>
      </c>
      <c r="F127" s="10" t="s">
        <v>295</v>
      </c>
      <c r="G127" s="20"/>
      <c r="H127" s="24">
        <v>326.14299999999997</v>
      </c>
      <c r="I127" s="24"/>
      <c r="J127" s="24"/>
      <c r="K127" s="63">
        <f t="shared" si="27"/>
        <v>326.14299999999997</v>
      </c>
      <c r="L127" s="10" t="s">
        <v>324</v>
      </c>
    </row>
    <row r="128" spans="1:12" ht="89.25" customHeight="1">
      <c r="A128" s="14">
        <v>21</v>
      </c>
      <c r="B128" s="9" t="s">
        <v>325</v>
      </c>
      <c r="C128" s="10" t="s">
        <v>18</v>
      </c>
      <c r="D128" s="12" t="s">
        <v>326</v>
      </c>
      <c r="E128" s="9" t="s">
        <v>317</v>
      </c>
      <c r="F128" s="10" t="s">
        <v>295</v>
      </c>
      <c r="G128" s="20"/>
      <c r="H128" s="24"/>
      <c r="I128" s="24"/>
      <c r="J128" s="24"/>
      <c r="K128" s="55"/>
      <c r="L128" s="9" t="s">
        <v>327</v>
      </c>
    </row>
    <row r="129" spans="1:12" ht="89.25" customHeight="1">
      <c r="A129" s="14">
        <v>22</v>
      </c>
      <c r="B129" s="9" t="s">
        <v>328</v>
      </c>
      <c r="C129" s="10" t="s">
        <v>329</v>
      </c>
      <c r="D129" s="12" t="s">
        <v>330</v>
      </c>
      <c r="E129" s="49" t="s">
        <v>100</v>
      </c>
      <c r="F129" s="49" t="s">
        <v>284</v>
      </c>
      <c r="G129" s="20"/>
      <c r="H129" s="24">
        <v>39.35</v>
      </c>
      <c r="I129" s="24"/>
      <c r="J129" s="24"/>
      <c r="K129" s="55">
        <f t="shared" ref="K129:K137" si="28">SUM(G129:J129)</f>
        <v>39.35</v>
      </c>
      <c r="L129" s="54"/>
    </row>
    <row r="130" spans="1:12" ht="108.75" customHeight="1">
      <c r="A130" s="14">
        <v>23</v>
      </c>
      <c r="B130" s="9" t="s">
        <v>331</v>
      </c>
      <c r="C130" s="10" t="s">
        <v>50</v>
      </c>
      <c r="D130" s="12" t="s">
        <v>332</v>
      </c>
      <c r="E130" s="49" t="s">
        <v>280</v>
      </c>
      <c r="F130" s="49" t="s">
        <v>284</v>
      </c>
      <c r="G130" s="20"/>
      <c r="H130" s="24"/>
      <c r="I130" s="24">
        <v>98</v>
      </c>
      <c r="J130" s="24"/>
      <c r="K130" s="15">
        <f t="shared" si="28"/>
        <v>98</v>
      </c>
      <c r="L130" s="54"/>
    </row>
    <row r="131" spans="1:12" ht="111" customHeight="1">
      <c r="A131" s="14">
        <v>24</v>
      </c>
      <c r="B131" s="9" t="s">
        <v>333</v>
      </c>
      <c r="C131" s="10" t="s">
        <v>334</v>
      </c>
      <c r="D131" s="12" t="s">
        <v>335</v>
      </c>
      <c r="E131" s="9" t="s">
        <v>317</v>
      </c>
      <c r="F131" s="20"/>
      <c r="G131" s="20"/>
      <c r="H131" s="24">
        <v>156.411</v>
      </c>
      <c r="I131" s="24"/>
      <c r="J131" s="24"/>
      <c r="K131" s="63">
        <f t="shared" si="28"/>
        <v>156.411</v>
      </c>
      <c r="L131" s="54"/>
    </row>
    <row r="132" spans="1:12" ht="89.25" customHeight="1">
      <c r="A132" s="14">
        <v>25</v>
      </c>
      <c r="B132" s="9" t="s">
        <v>336</v>
      </c>
      <c r="C132" s="10" t="s">
        <v>218</v>
      </c>
      <c r="D132" s="12" t="s">
        <v>337</v>
      </c>
      <c r="E132" s="49" t="s">
        <v>338</v>
      </c>
      <c r="F132" s="49" t="s">
        <v>339</v>
      </c>
      <c r="G132" s="20"/>
      <c r="H132" s="24">
        <v>88</v>
      </c>
      <c r="I132" s="24"/>
      <c r="J132" s="24"/>
      <c r="K132" s="15">
        <f t="shared" si="28"/>
        <v>88</v>
      </c>
      <c r="L132" s="54"/>
    </row>
    <row r="133" spans="1:12" ht="89.25" customHeight="1">
      <c r="A133" s="14">
        <v>26</v>
      </c>
      <c r="B133" s="9" t="s">
        <v>340</v>
      </c>
      <c r="C133" s="10" t="s">
        <v>218</v>
      </c>
      <c r="D133" s="12" t="s">
        <v>341</v>
      </c>
      <c r="E133" s="49" t="s">
        <v>338</v>
      </c>
      <c r="F133" s="49" t="s">
        <v>339</v>
      </c>
      <c r="G133" s="20"/>
      <c r="H133" s="24"/>
      <c r="I133" s="24">
        <v>93.8</v>
      </c>
      <c r="J133" s="24">
        <v>132.19999999999999</v>
      </c>
      <c r="K133" s="15">
        <f t="shared" si="28"/>
        <v>226</v>
      </c>
      <c r="L133" s="54"/>
    </row>
    <row r="134" spans="1:12" ht="89.25" customHeight="1">
      <c r="A134" s="14">
        <v>27</v>
      </c>
      <c r="B134" s="10" t="s">
        <v>342</v>
      </c>
      <c r="C134" s="10" t="s">
        <v>343</v>
      </c>
      <c r="D134" s="12" t="s">
        <v>344</v>
      </c>
      <c r="E134" s="49" t="s">
        <v>195</v>
      </c>
      <c r="F134" s="49" t="s">
        <v>345</v>
      </c>
      <c r="G134" s="12"/>
      <c r="H134" s="64">
        <v>79.38</v>
      </c>
      <c r="I134" s="64"/>
      <c r="J134" s="64"/>
      <c r="K134" s="55">
        <f t="shared" si="28"/>
        <v>79.38</v>
      </c>
      <c r="L134" s="54"/>
    </row>
    <row r="135" spans="1:12" ht="89.25" customHeight="1">
      <c r="A135" s="14">
        <v>28</v>
      </c>
      <c r="B135" s="9" t="s">
        <v>346</v>
      </c>
      <c r="C135" s="10" t="s">
        <v>347</v>
      </c>
      <c r="D135" s="12" t="s">
        <v>348</v>
      </c>
      <c r="E135" s="49" t="s">
        <v>280</v>
      </c>
      <c r="F135" s="49" t="s">
        <v>284</v>
      </c>
      <c r="G135" s="20"/>
      <c r="H135" s="24"/>
      <c r="I135" s="61">
        <v>86.75</v>
      </c>
      <c r="J135" s="24"/>
      <c r="K135" s="55">
        <f t="shared" si="28"/>
        <v>86.75</v>
      </c>
      <c r="L135" s="54"/>
    </row>
    <row r="136" spans="1:12" ht="89.25" customHeight="1">
      <c r="A136" s="14">
        <v>29</v>
      </c>
      <c r="B136" s="10" t="s">
        <v>349</v>
      </c>
      <c r="C136" s="10" t="s">
        <v>350</v>
      </c>
      <c r="D136" s="12" t="s">
        <v>351</v>
      </c>
      <c r="E136" s="9" t="s">
        <v>317</v>
      </c>
      <c r="F136" s="49" t="s">
        <v>318</v>
      </c>
      <c r="G136" s="20"/>
      <c r="H136" s="24"/>
      <c r="I136" s="24">
        <v>148.80699999999999</v>
      </c>
      <c r="J136" s="24"/>
      <c r="K136" s="63">
        <f t="shared" si="28"/>
        <v>148.80699999999999</v>
      </c>
      <c r="L136" s="54"/>
    </row>
    <row r="137" spans="1:12" ht="128.25" customHeight="1">
      <c r="A137" s="14">
        <v>30</v>
      </c>
      <c r="B137" s="10" t="s">
        <v>352</v>
      </c>
      <c r="C137" s="10" t="s">
        <v>353</v>
      </c>
      <c r="D137" s="10" t="s">
        <v>64</v>
      </c>
      <c r="E137" s="10" t="s">
        <v>354</v>
      </c>
      <c r="F137" s="10" t="s">
        <v>355</v>
      </c>
      <c r="G137" s="20"/>
      <c r="H137" s="24"/>
      <c r="I137" s="24"/>
      <c r="J137" s="21">
        <v>8600</v>
      </c>
      <c r="K137" s="15">
        <f t="shared" si="28"/>
        <v>8600</v>
      </c>
      <c r="L137" s="54"/>
    </row>
    <row r="138" spans="1:12" s="210" customFormat="1" ht="47.25" customHeight="1">
      <c r="A138" s="48" t="s">
        <v>37</v>
      </c>
      <c r="B138" s="135" t="s">
        <v>501</v>
      </c>
      <c r="C138" s="136"/>
      <c r="D138" s="136"/>
      <c r="E138" s="136"/>
      <c r="F138" s="137"/>
      <c r="G138" s="124">
        <f>SUM(G139:G140)</f>
        <v>710</v>
      </c>
      <c r="H138" s="217">
        <f t="shared" ref="H138:K138" si="29">SUM(H139:H140)</f>
        <v>1895.875</v>
      </c>
      <c r="I138" s="124">
        <f t="shared" si="29"/>
        <v>0</v>
      </c>
      <c r="J138" s="124">
        <f t="shared" si="29"/>
        <v>600</v>
      </c>
      <c r="K138" s="217">
        <f t="shared" si="29"/>
        <v>3205.875</v>
      </c>
      <c r="L138" s="209"/>
    </row>
    <row r="139" spans="1:12" s="210" customFormat="1" ht="130.5" customHeight="1">
      <c r="A139" s="14">
        <v>1</v>
      </c>
      <c r="B139" s="10" t="s">
        <v>368</v>
      </c>
      <c r="C139" s="12" t="s">
        <v>369</v>
      </c>
      <c r="D139" s="49" t="s">
        <v>370</v>
      </c>
      <c r="E139" s="10" t="s">
        <v>509</v>
      </c>
      <c r="F139" s="10" t="s">
        <v>371</v>
      </c>
      <c r="G139" s="15"/>
      <c r="H139" s="63">
        <v>635.875</v>
      </c>
      <c r="I139" s="15"/>
      <c r="J139" s="15">
        <v>600</v>
      </c>
      <c r="K139" s="63">
        <f>SUM(G139:J139)</f>
        <v>1235.875</v>
      </c>
      <c r="L139" s="10"/>
    </row>
    <row r="140" spans="1:12" s="210" customFormat="1" ht="114.75" customHeight="1">
      <c r="A140" s="14">
        <v>2</v>
      </c>
      <c r="B140" s="10" t="s">
        <v>372</v>
      </c>
      <c r="C140" s="12" t="s">
        <v>373</v>
      </c>
      <c r="D140" s="49" t="s">
        <v>374</v>
      </c>
      <c r="E140" s="10" t="s">
        <v>354</v>
      </c>
      <c r="F140" s="10" t="s">
        <v>371</v>
      </c>
      <c r="G140" s="15">
        <v>710</v>
      </c>
      <c r="H140" s="15">
        <v>1260</v>
      </c>
      <c r="I140" s="15"/>
      <c r="J140" s="15"/>
      <c r="K140" s="15">
        <f>SUM(G140:J140)</f>
        <v>1970</v>
      </c>
      <c r="L140" s="10"/>
    </row>
    <row r="141" spans="1:12" ht="35.25" customHeight="1">
      <c r="A141" s="48" t="s">
        <v>49</v>
      </c>
      <c r="B141" s="131" t="s">
        <v>502</v>
      </c>
      <c r="C141" s="131"/>
      <c r="D141" s="131"/>
      <c r="E141" s="131"/>
      <c r="F141" s="131"/>
      <c r="G141" s="125">
        <f>SUM(G142)</f>
        <v>0</v>
      </c>
      <c r="H141" s="125">
        <f t="shared" ref="H141:K141" si="30">SUM(H142)</f>
        <v>54.3</v>
      </c>
      <c r="I141" s="74">
        <f t="shared" si="30"/>
        <v>0</v>
      </c>
      <c r="J141" s="125">
        <f t="shared" si="30"/>
        <v>0</v>
      </c>
      <c r="K141" s="125">
        <f t="shared" si="30"/>
        <v>54.3</v>
      </c>
      <c r="L141" s="205"/>
    </row>
    <row r="142" spans="1:12" ht="91.5" customHeight="1">
      <c r="A142" s="68">
        <v>1</v>
      </c>
      <c r="B142" s="28" t="s">
        <v>375</v>
      </c>
      <c r="C142" s="28" t="s">
        <v>18</v>
      </c>
      <c r="D142" s="20" t="s">
        <v>376</v>
      </c>
      <c r="E142" s="28" t="s">
        <v>294</v>
      </c>
      <c r="F142" s="28" t="s">
        <v>377</v>
      </c>
      <c r="G142" s="69"/>
      <c r="H142" s="70">
        <v>54.3</v>
      </c>
      <c r="I142" s="69"/>
      <c r="J142" s="69"/>
      <c r="K142" s="70">
        <f>SUM(G142:J142)</f>
        <v>54.3</v>
      </c>
      <c r="L142" s="56"/>
    </row>
    <row r="143" spans="1:12" ht="91.5" customHeight="1">
      <c r="A143" s="68">
        <v>2</v>
      </c>
      <c r="B143" s="28" t="s">
        <v>378</v>
      </c>
      <c r="C143" s="28" t="s">
        <v>18</v>
      </c>
      <c r="D143" s="20" t="s">
        <v>379</v>
      </c>
      <c r="E143" s="9" t="s">
        <v>380</v>
      </c>
      <c r="F143" s="28" t="s">
        <v>381</v>
      </c>
      <c r="G143" s="69">
        <v>50</v>
      </c>
      <c r="H143" s="71"/>
      <c r="I143" s="69"/>
      <c r="J143" s="69"/>
      <c r="K143" s="69">
        <f>SUM(G143:J143)</f>
        <v>50</v>
      </c>
      <c r="L143" s="205"/>
    </row>
    <row r="144" spans="1:12" ht="42.75" customHeight="1">
      <c r="A144" s="72" t="s">
        <v>59</v>
      </c>
      <c r="B144" s="129" t="s">
        <v>503</v>
      </c>
      <c r="C144" s="129"/>
      <c r="D144" s="129"/>
      <c r="E144" s="129"/>
      <c r="F144" s="129"/>
      <c r="G144" s="74">
        <f>G145</f>
        <v>0</v>
      </c>
      <c r="H144" s="74">
        <f>H145</f>
        <v>146</v>
      </c>
      <c r="I144" s="74">
        <f>I145</f>
        <v>0</v>
      </c>
      <c r="J144" s="74">
        <f>J145</f>
        <v>0</v>
      </c>
      <c r="K144" s="74">
        <f>K145</f>
        <v>146</v>
      </c>
      <c r="L144" s="205"/>
    </row>
    <row r="145" spans="1:12" ht="135.75" customHeight="1">
      <c r="A145" s="14">
        <v>1</v>
      </c>
      <c r="B145" s="9" t="s">
        <v>382</v>
      </c>
      <c r="C145" s="10" t="s">
        <v>383</v>
      </c>
      <c r="D145" s="12" t="s">
        <v>384</v>
      </c>
      <c r="E145" s="9" t="s">
        <v>317</v>
      </c>
      <c r="F145" s="28" t="s">
        <v>385</v>
      </c>
      <c r="G145" s="20"/>
      <c r="H145" s="24">
        <v>146</v>
      </c>
      <c r="I145" s="24"/>
      <c r="J145" s="24"/>
      <c r="K145" s="15">
        <f t="shared" ref="K145" si="31">SUM(G145:J145)</f>
        <v>146</v>
      </c>
      <c r="L145" s="205"/>
    </row>
    <row r="146" spans="1:12" ht="32.25" customHeight="1">
      <c r="A146" s="14"/>
      <c r="B146" s="73" t="s">
        <v>498</v>
      </c>
      <c r="C146" s="10"/>
      <c r="D146" s="12"/>
      <c r="E146" s="9"/>
      <c r="F146" s="28"/>
      <c r="G146" s="127">
        <f>G147+G151+G179+G182</f>
        <v>2388.8530000000001</v>
      </c>
      <c r="H146" s="127">
        <f t="shared" ref="H146:J146" si="32">H147+H151+H179+H182</f>
        <v>14624.673000000001</v>
      </c>
      <c r="I146" s="127">
        <f t="shared" si="32"/>
        <v>902.07100000000003</v>
      </c>
      <c r="J146" s="126">
        <f t="shared" si="32"/>
        <v>1400</v>
      </c>
      <c r="K146" s="127">
        <f t="shared" ref="H146:K146" si="33">K147+K151+K179+K182</f>
        <v>19315.596999999998</v>
      </c>
      <c r="L146" s="205"/>
    </row>
    <row r="147" spans="1:12" ht="32.25" customHeight="1">
      <c r="A147" s="75" t="s">
        <v>21</v>
      </c>
      <c r="B147" s="139" t="s">
        <v>386</v>
      </c>
      <c r="C147" s="139"/>
      <c r="D147" s="139"/>
      <c r="E147" s="139"/>
      <c r="F147" s="139"/>
      <c r="G147" s="77">
        <f>SUM(G148:G150)</f>
        <v>388.85299999999995</v>
      </c>
      <c r="H147" s="214">
        <f t="shared" ref="H147:K147" si="34">SUM(H148:H150)</f>
        <v>46</v>
      </c>
      <c r="I147" s="77">
        <f t="shared" si="34"/>
        <v>276.14</v>
      </c>
      <c r="J147" s="77">
        <f t="shared" si="34"/>
        <v>0</v>
      </c>
      <c r="K147" s="77">
        <f t="shared" si="34"/>
        <v>710.99299999999994</v>
      </c>
      <c r="L147" s="76"/>
    </row>
    <row r="148" spans="1:12" ht="181.5" customHeight="1">
      <c r="A148" s="52">
        <v>1</v>
      </c>
      <c r="B148" s="9" t="s">
        <v>387</v>
      </c>
      <c r="C148" s="20" t="s">
        <v>388</v>
      </c>
      <c r="D148" s="20" t="s">
        <v>389</v>
      </c>
      <c r="E148" s="20" t="s">
        <v>390</v>
      </c>
      <c r="F148" s="20" t="s">
        <v>391</v>
      </c>
      <c r="G148" s="78"/>
      <c r="H148" s="79">
        <v>46</v>
      </c>
      <c r="I148" s="79"/>
      <c r="J148" s="78"/>
      <c r="K148" s="79">
        <f>SUM(G148:J148)</f>
        <v>46</v>
      </c>
      <c r="L148" s="9" t="s">
        <v>392</v>
      </c>
    </row>
    <row r="149" spans="1:12" ht="215.25" customHeight="1">
      <c r="A149" s="52">
        <v>2</v>
      </c>
      <c r="B149" s="80" t="s">
        <v>393</v>
      </c>
      <c r="C149" s="81" t="s">
        <v>394</v>
      </c>
      <c r="D149" s="82" t="s">
        <v>389</v>
      </c>
      <c r="E149" s="82" t="s">
        <v>395</v>
      </c>
      <c r="F149" s="82" t="s">
        <v>396</v>
      </c>
      <c r="G149" s="84">
        <v>144.58199999999999</v>
      </c>
      <c r="H149" s="71"/>
      <c r="I149" s="71">
        <v>276.14</v>
      </c>
      <c r="J149" s="69"/>
      <c r="K149" s="83">
        <f>SUM(G149:J149)</f>
        <v>420.72199999999998</v>
      </c>
      <c r="L149" s="9" t="s">
        <v>397</v>
      </c>
    </row>
    <row r="150" spans="1:12" ht="154.5" customHeight="1">
      <c r="A150" s="52">
        <v>3</v>
      </c>
      <c r="B150" s="80" t="s">
        <v>398</v>
      </c>
      <c r="C150" s="82" t="s">
        <v>399</v>
      </c>
      <c r="D150" s="82" t="s">
        <v>389</v>
      </c>
      <c r="E150" s="82" t="s">
        <v>395</v>
      </c>
      <c r="F150" s="82" t="s">
        <v>400</v>
      </c>
      <c r="G150" s="84">
        <v>244.27099999999999</v>
      </c>
      <c r="H150" s="69"/>
      <c r="I150" s="84"/>
      <c r="J150" s="69"/>
      <c r="K150" s="85">
        <f>SUM(G150:J150)</f>
        <v>244.27099999999999</v>
      </c>
      <c r="L150" s="9" t="s">
        <v>401</v>
      </c>
    </row>
    <row r="151" spans="1:12" ht="32.25" customHeight="1">
      <c r="A151" s="75" t="s">
        <v>26</v>
      </c>
      <c r="B151" s="129" t="s">
        <v>402</v>
      </c>
      <c r="C151" s="129"/>
      <c r="D151" s="129"/>
      <c r="E151" s="129"/>
      <c r="F151" s="129"/>
      <c r="G151" s="86">
        <f>G152+G155+G176</f>
        <v>1200</v>
      </c>
      <c r="H151" s="87">
        <f t="shared" ref="H151:J151" si="35">H152+H155+H176</f>
        <v>13625.482</v>
      </c>
      <c r="I151" s="87">
        <f t="shared" si="35"/>
        <v>618.29100000000005</v>
      </c>
      <c r="J151" s="86">
        <f t="shared" si="35"/>
        <v>600</v>
      </c>
      <c r="K151" s="87">
        <f>SUM(G151:J151)</f>
        <v>16043.772999999999</v>
      </c>
      <c r="L151" s="76"/>
    </row>
    <row r="152" spans="1:12" ht="63" customHeight="1">
      <c r="A152" s="88">
        <v>1</v>
      </c>
      <c r="B152" s="130" t="s">
        <v>403</v>
      </c>
      <c r="C152" s="130"/>
      <c r="D152" s="130"/>
      <c r="E152" s="130"/>
      <c r="F152" s="130"/>
      <c r="G152" s="90">
        <f>SUM(G153:G154)</f>
        <v>0</v>
      </c>
      <c r="H152" s="90">
        <f t="shared" ref="H152:K152" si="36">SUM(H153:H154)</f>
        <v>79</v>
      </c>
      <c r="I152" s="91">
        <f t="shared" si="36"/>
        <v>119.542</v>
      </c>
      <c r="J152" s="90">
        <f t="shared" si="36"/>
        <v>0</v>
      </c>
      <c r="K152" s="91">
        <f t="shared" si="36"/>
        <v>198.542</v>
      </c>
      <c r="L152" s="89"/>
    </row>
    <row r="153" spans="1:12" ht="117" customHeight="1">
      <c r="A153" s="52">
        <v>1.1000000000000001</v>
      </c>
      <c r="B153" s="80" t="s">
        <v>404</v>
      </c>
      <c r="C153" s="31" t="s">
        <v>405</v>
      </c>
      <c r="D153" s="20" t="s">
        <v>406</v>
      </c>
      <c r="E153" s="20" t="s">
        <v>390</v>
      </c>
      <c r="F153" s="20" t="s">
        <v>407</v>
      </c>
      <c r="G153" s="92"/>
      <c r="H153" s="92"/>
      <c r="I153" s="92">
        <v>119.542</v>
      </c>
      <c r="J153" s="86"/>
      <c r="K153" s="92">
        <f>SUM(G153:J153)</f>
        <v>119.542</v>
      </c>
      <c r="L153" s="93" t="s">
        <v>408</v>
      </c>
    </row>
    <row r="154" spans="1:12" ht="63" customHeight="1">
      <c r="A154" s="52">
        <v>1.2</v>
      </c>
      <c r="B154" s="80" t="s">
        <v>409</v>
      </c>
      <c r="C154" s="20" t="s">
        <v>410</v>
      </c>
      <c r="D154" s="9" t="s">
        <v>411</v>
      </c>
      <c r="E154" s="20" t="s">
        <v>114</v>
      </c>
      <c r="F154" s="20" t="s">
        <v>412</v>
      </c>
      <c r="G154" s="87"/>
      <c r="H154" s="94">
        <v>79</v>
      </c>
      <c r="I154" s="92"/>
      <c r="J154" s="94"/>
      <c r="K154" s="94">
        <f>SUM(G154:J154)</f>
        <v>79</v>
      </c>
      <c r="L154" s="9" t="s">
        <v>413</v>
      </c>
    </row>
    <row r="155" spans="1:12" ht="63" customHeight="1">
      <c r="A155" s="75">
        <v>2</v>
      </c>
      <c r="B155" s="130" t="s">
        <v>414</v>
      </c>
      <c r="C155" s="130"/>
      <c r="D155" s="130"/>
      <c r="E155" s="130"/>
      <c r="F155" s="130"/>
      <c r="G155" s="95">
        <f>SUM(G156:G175)</f>
        <v>0</v>
      </c>
      <c r="H155" s="96">
        <f>SUM(H156:H175)</f>
        <v>2685.6279999999997</v>
      </c>
      <c r="I155" s="96">
        <f>SUM(I156:I175)</f>
        <v>498.74900000000002</v>
      </c>
      <c r="J155" s="95">
        <f>SUM(J156:J175)</f>
        <v>600</v>
      </c>
      <c r="K155" s="96">
        <f>SUM(K156:K175)</f>
        <v>3784.3769999999995</v>
      </c>
      <c r="L155" s="76"/>
    </row>
    <row r="156" spans="1:12" ht="87" customHeight="1">
      <c r="A156" s="52">
        <v>2.1</v>
      </c>
      <c r="B156" s="26" t="s">
        <v>415</v>
      </c>
      <c r="C156" s="20" t="s">
        <v>416</v>
      </c>
      <c r="D156" s="20" t="s">
        <v>417</v>
      </c>
      <c r="E156" s="20" t="s">
        <v>390</v>
      </c>
      <c r="F156" s="82" t="s">
        <v>418</v>
      </c>
      <c r="G156" s="82"/>
      <c r="H156" s="97">
        <v>149.398</v>
      </c>
      <c r="I156" s="98"/>
      <c r="J156" s="98"/>
      <c r="K156" s="97">
        <f t="shared" ref="K156:K166" si="37">SUM(G156:J156)</f>
        <v>149.398</v>
      </c>
      <c r="L156" s="9" t="s">
        <v>413</v>
      </c>
    </row>
    <row r="157" spans="1:12" ht="63" customHeight="1">
      <c r="A157" s="52">
        <v>2.2000000000000002</v>
      </c>
      <c r="B157" s="80" t="s">
        <v>419</v>
      </c>
      <c r="C157" s="12" t="s">
        <v>420</v>
      </c>
      <c r="D157" s="20" t="s">
        <v>421</v>
      </c>
      <c r="E157" s="20" t="s">
        <v>100</v>
      </c>
      <c r="F157" s="20" t="s">
        <v>422</v>
      </c>
      <c r="G157" s="92"/>
      <c r="H157" s="99">
        <v>7.2</v>
      </c>
      <c r="I157" s="100"/>
      <c r="J157" s="100"/>
      <c r="K157" s="99">
        <f>SUM(G157:J157)</f>
        <v>7.2</v>
      </c>
      <c r="L157" s="9" t="s">
        <v>413</v>
      </c>
    </row>
    <row r="158" spans="1:12" ht="71.25" customHeight="1">
      <c r="A158" s="52">
        <v>2.2999999999999998</v>
      </c>
      <c r="B158" s="80" t="s">
        <v>423</v>
      </c>
      <c r="C158" s="20" t="s">
        <v>424</v>
      </c>
      <c r="D158" s="20" t="s">
        <v>425</v>
      </c>
      <c r="E158" s="9" t="s">
        <v>114</v>
      </c>
      <c r="F158" s="20" t="s">
        <v>196</v>
      </c>
      <c r="G158" s="94"/>
      <c r="H158" s="101">
        <v>50.3</v>
      </c>
      <c r="I158" s="92"/>
      <c r="J158" s="94"/>
      <c r="K158" s="101">
        <f>SUM(G158:J158)</f>
        <v>50.3</v>
      </c>
      <c r="L158" s="9" t="s">
        <v>413</v>
      </c>
    </row>
    <row r="159" spans="1:12" ht="63" customHeight="1">
      <c r="A159" s="52">
        <v>2.4</v>
      </c>
      <c r="B159" s="80" t="s">
        <v>426</v>
      </c>
      <c r="C159" s="20" t="s">
        <v>19</v>
      </c>
      <c r="D159" s="20" t="s">
        <v>427</v>
      </c>
      <c r="E159" s="20" t="s">
        <v>100</v>
      </c>
      <c r="F159" s="20" t="s">
        <v>422</v>
      </c>
      <c r="G159" s="92"/>
      <c r="H159" s="102">
        <v>18.93</v>
      </c>
      <c r="I159" s="100"/>
      <c r="J159" s="100"/>
      <c r="K159" s="102">
        <f>SUM(G159:J159)</f>
        <v>18.93</v>
      </c>
      <c r="L159" s="9" t="s">
        <v>413</v>
      </c>
    </row>
    <row r="160" spans="1:12" ht="106.5" customHeight="1">
      <c r="A160" s="52">
        <v>2.5</v>
      </c>
      <c r="B160" s="80" t="s">
        <v>428</v>
      </c>
      <c r="C160" s="20" t="s">
        <v>80</v>
      </c>
      <c r="D160" s="20" t="s">
        <v>429</v>
      </c>
      <c r="E160" s="9" t="s">
        <v>114</v>
      </c>
      <c r="F160" s="20" t="s">
        <v>196</v>
      </c>
      <c r="G160" s="94"/>
      <c r="H160" s="103">
        <v>67.849999999999994</v>
      </c>
      <c r="I160" s="92"/>
      <c r="J160" s="94"/>
      <c r="K160" s="92">
        <f>SUM(G160:J160)</f>
        <v>67.849999999999994</v>
      </c>
      <c r="L160" s="9" t="s">
        <v>413</v>
      </c>
    </row>
    <row r="161" spans="1:12" ht="158.25" customHeight="1">
      <c r="A161" s="52">
        <v>2.6</v>
      </c>
      <c r="B161" s="28" t="s">
        <v>430</v>
      </c>
      <c r="C161" s="20" t="s">
        <v>80</v>
      </c>
      <c r="D161" s="20" t="s">
        <v>431</v>
      </c>
      <c r="E161" s="20" t="s">
        <v>432</v>
      </c>
      <c r="F161" s="20" t="s">
        <v>433</v>
      </c>
      <c r="G161" s="92"/>
      <c r="H161" s="104"/>
      <c r="I161" s="92">
        <v>42.664000000000001</v>
      </c>
      <c r="J161" s="86"/>
      <c r="K161" s="92">
        <f t="shared" ref="K161" si="38">I161</f>
        <v>42.664000000000001</v>
      </c>
      <c r="L161" s="9" t="s">
        <v>434</v>
      </c>
    </row>
    <row r="162" spans="1:12" ht="93.75" customHeight="1">
      <c r="A162" s="52">
        <v>2.7</v>
      </c>
      <c r="B162" s="80" t="s">
        <v>435</v>
      </c>
      <c r="C162" s="20" t="s">
        <v>19</v>
      </c>
      <c r="D162" s="20" t="s">
        <v>436</v>
      </c>
      <c r="E162" s="20" t="s">
        <v>390</v>
      </c>
      <c r="F162" s="20" t="s">
        <v>365</v>
      </c>
      <c r="G162" s="100"/>
      <c r="H162" s="105">
        <v>60</v>
      </c>
      <c r="I162" s="82"/>
      <c r="J162" s="106"/>
      <c r="K162" s="105">
        <f t="shared" si="37"/>
        <v>60</v>
      </c>
      <c r="L162" s="9" t="s">
        <v>392</v>
      </c>
    </row>
    <row r="163" spans="1:12" ht="93.75" customHeight="1">
      <c r="A163" s="52">
        <v>2.8</v>
      </c>
      <c r="B163" s="80" t="s">
        <v>437</v>
      </c>
      <c r="C163" s="20" t="s">
        <v>438</v>
      </c>
      <c r="D163" s="20" t="s">
        <v>439</v>
      </c>
      <c r="E163" s="20" t="s">
        <v>390</v>
      </c>
      <c r="F163" s="20" t="s">
        <v>365</v>
      </c>
      <c r="G163" s="20"/>
      <c r="H163" s="24">
        <v>60</v>
      </c>
      <c r="I163" s="20"/>
      <c r="J163" s="20"/>
      <c r="K163" s="24">
        <f>SUM(G163:J163)</f>
        <v>60</v>
      </c>
      <c r="L163" s="9" t="s">
        <v>392</v>
      </c>
    </row>
    <row r="164" spans="1:12" ht="93.75" customHeight="1">
      <c r="A164" s="52">
        <v>2.9</v>
      </c>
      <c r="B164" s="80" t="s">
        <v>440</v>
      </c>
      <c r="C164" s="20" t="s">
        <v>86</v>
      </c>
      <c r="D164" s="20" t="s">
        <v>441</v>
      </c>
      <c r="E164" s="20" t="s">
        <v>390</v>
      </c>
      <c r="F164" s="20" t="s">
        <v>365</v>
      </c>
      <c r="G164" s="20"/>
      <c r="H164" s="24">
        <v>109</v>
      </c>
      <c r="I164" s="82"/>
      <c r="J164" s="20"/>
      <c r="K164" s="24">
        <f t="shared" si="37"/>
        <v>109</v>
      </c>
      <c r="L164" s="9" t="s">
        <v>392</v>
      </c>
    </row>
    <row r="165" spans="1:12" ht="93.75" customHeight="1">
      <c r="A165" s="107" t="s">
        <v>442</v>
      </c>
      <c r="B165" s="80" t="s">
        <v>443</v>
      </c>
      <c r="C165" s="20" t="s">
        <v>90</v>
      </c>
      <c r="D165" s="20" t="s">
        <v>444</v>
      </c>
      <c r="E165" s="20" t="s">
        <v>390</v>
      </c>
      <c r="F165" s="20" t="s">
        <v>365</v>
      </c>
      <c r="G165" s="20"/>
      <c r="H165" s="24">
        <v>55</v>
      </c>
      <c r="I165" s="20"/>
      <c r="J165" s="20"/>
      <c r="K165" s="24">
        <f t="shared" si="37"/>
        <v>55</v>
      </c>
      <c r="L165" s="9" t="s">
        <v>392</v>
      </c>
    </row>
    <row r="166" spans="1:12" ht="93.75" customHeight="1">
      <c r="A166" s="52">
        <v>2.11</v>
      </c>
      <c r="B166" s="80" t="s">
        <v>445</v>
      </c>
      <c r="C166" s="20" t="s">
        <v>19</v>
      </c>
      <c r="D166" s="20" t="s">
        <v>446</v>
      </c>
      <c r="E166" s="20" t="s">
        <v>390</v>
      </c>
      <c r="F166" s="20"/>
      <c r="G166" s="92"/>
      <c r="H166" s="99">
        <v>1964.1</v>
      </c>
      <c r="I166" s="100"/>
      <c r="J166" s="106">
        <v>600</v>
      </c>
      <c r="K166" s="99">
        <f t="shared" si="37"/>
        <v>2564.1</v>
      </c>
      <c r="L166" s="9" t="s">
        <v>392</v>
      </c>
    </row>
    <row r="167" spans="1:12" ht="117" customHeight="1">
      <c r="A167" s="107" t="s">
        <v>447</v>
      </c>
      <c r="B167" s="28" t="s">
        <v>448</v>
      </c>
      <c r="C167" s="20" t="s">
        <v>19</v>
      </c>
      <c r="D167" s="20" t="s">
        <v>449</v>
      </c>
      <c r="E167" s="20" t="s">
        <v>114</v>
      </c>
      <c r="F167" s="20" t="s">
        <v>433</v>
      </c>
      <c r="G167" s="92"/>
      <c r="H167" s="104"/>
      <c r="I167" s="101">
        <v>70.900000000000006</v>
      </c>
      <c r="J167" s="108"/>
      <c r="K167" s="101">
        <f t="shared" ref="K167" si="39">I167</f>
        <v>70.900000000000006</v>
      </c>
      <c r="L167" s="9" t="s">
        <v>434</v>
      </c>
    </row>
    <row r="168" spans="1:12" ht="106.5" customHeight="1">
      <c r="A168" s="52">
        <v>2.13</v>
      </c>
      <c r="B168" s="80" t="s">
        <v>450</v>
      </c>
      <c r="C168" s="20" t="s">
        <v>19</v>
      </c>
      <c r="D168" s="20" t="s">
        <v>451</v>
      </c>
      <c r="E168" s="20" t="s">
        <v>452</v>
      </c>
      <c r="F168" s="20" t="s">
        <v>422</v>
      </c>
      <c r="G168" s="94"/>
      <c r="H168" s="109"/>
      <c r="I168" s="106">
        <v>120</v>
      </c>
      <c r="J168" s="109"/>
      <c r="K168" s="106">
        <f>SUM(G168:J168)</f>
        <v>120</v>
      </c>
      <c r="L168" s="9" t="s">
        <v>453</v>
      </c>
    </row>
    <row r="169" spans="1:12" ht="94.5" customHeight="1">
      <c r="A169" s="52">
        <v>2.14</v>
      </c>
      <c r="B169" s="80" t="s">
        <v>454</v>
      </c>
      <c r="C169" s="20" t="s">
        <v>455</v>
      </c>
      <c r="D169" s="20" t="s">
        <v>456</v>
      </c>
      <c r="E169" s="9" t="s">
        <v>114</v>
      </c>
      <c r="F169" s="20" t="s">
        <v>196</v>
      </c>
      <c r="G169" s="103"/>
      <c r="H169" s="103">
        <v>67.849999999999994</v>
      </c>
      <c r="I169" s="103"/>
      <c r="J169" s="103"/>
      <c r="K169" s="103">
        <f t="shared" ref="K169" si="40">SUM(G169:J169)</f>
        <v>67.849999999999994</v>
      </c>
      <c r="L169" s="9" t="s">
        <v>413</v>
      </c>
    </row>
    <row r="170" spans="1:12" ht="73.5" customHeight="1">
      <c r="A170" s="52">
        <v>2.15</v>
      </c>
      <c r="B170" s="28" t="s">
        <v>457</v>
      </c>
      <c r="C170" s="20" t="s">
        <v>458</v>
      </c>
      <c r="D170" s="20" t="s">
        <v>459</v>
      </c>
      <c r="E170" s="20" t="s">
        <v>114</v>
      </c>
      <c r="F170" s="20" t="s">
        <v>433</v>
      </c>
      <c r="G170" s="110"/>
      <c r="H170" s="110"/>
      <c r="I170" s="111">
        <v>23.1</v>
      </c>
      <c r="J170" s="112"/>
      <c r="K170" s="103">
        <f t="shared" ref="K170:K174" si="41">I170</f>
        <v>23.1</v>
      </c>
      <c r="L170" s="138" t="s">
        <v>434</v>
      </c>
    </row>
    <row r="171" spans="1:12" ht="74.25" customHeight="1">
      <c r="A171" s="52">
        <v>2.16</v>
      </c>
      <c r="B171" s="28" t="s">
        <v>460</v>
      </c>
      <c r="C171" s="20" t="s">
        <v>461</v>
      </c>
      <c r="D171" s="20" t="s">
        <v>462</v>
      </c>
      <c r="E171" s="20" t="s">
        <v>114</v>
      </c>
      <c r="F171" s="20" t="s">
        <v>433</v>
      </c>
      <c r="G171" s="110"/>
      <c r="H171" s="110" t="s">
        <v>463</v>
      </c>
      <c r="I171" s="111">
        <v>25.7</v>
      </c>
      <c r="J171" s="112"/>
      <c r="K171" s="103">
        <f t="shared" si="41"/>
        <v>25.7</v>
      </c>
      <c r="L171" s="138"/>
    </row>
    <row r="172" spans="1:12" ht="84.75" customHeight="1">
      <c r="A172" s="52">
        <v>2.17</v>
      </c>
      <c r="B172" s="28" t="s">
        <v>464</v>
      </c>
      <c r="C172" s="20" t="s">
        <v>455</v>
      </c>
      <c r="D172" s="20" t="s">
        <v>456</v>
      </c>
      <c r="E172" s="20" t="s">
        <v>114</v>
      </c>
      <c r="F172" s="20" t="s">
        <v>433</v>
      </c>
      <c r="G172" s="110"/>
      <c r="H172" s="110"/>
      <c r="I172" s="111">
        <v>88.75</v>
      </c>
      <c r="J172" s="112"/>
      <c r="K172" s="103">
        <f t="shared" si="41"/>
        <v>88.75</v>
      </c>
      <c r="L172" s="138"/>
    </row>
    <row r="173" spans="1:12" ht="115.5" customHeight="1">
      <c r="A173" s="52">
        <v>2.1800000000000002</v>
      </c>
      <c r="B173" s="28" t="s">
        <v>465</v>
      </c>
      <c r="C173" s="20" t="s">
        <v>466</v>
      </c>
      <c r="D173" s="20" t="s">
        <v>467</v>
      </c>
      <c r="E173" s="20" t="s">
        <v>114</v>
      </c>
      <c r="F173" s="20" t="s">
        <v>433</v>
      </c>
      <c r="G173" s="110"/>
      <c r="H173" s="110"/>
      <c r="I173" s="113">
        <v>12.6</v>
      </c>
      <c r="J173" s="110"/>
      <c r="K173" s="101">
        <f t="shared" si="41"/>
        <v>12.6</v>
      </c>
      <c r="L173" s="138"/>
    </row>
    <row r="174" spans="1:12" ht="92.25" customHeight="1">
      <c r="A174" s="52">
        <v>2.19</v>
      </c>
      <c r="B174" s="9" t="s">
        <v>468</v>
      </c>
      <c r="C174" s="20" t="s">
        <v>469</v>
      </c>
      <c r="D174" s="20" t="s">
        <v>470</v>
      </c>
      <c r="E174" s="20" t="s">
        <v>114</v>
      </c>
      <c r="F174" s="20" t="s">
        <v>433</v>
      </c>
      <c r="G174" s="114"/>
      <c r="H174" s="114"/>
      <c r="I174" s="115">
        <v>115.035</v>
      </c>
      <c r="J174" s="114"/>
      <c r="K174" s="92">
        <f t="shared" si="41"/>
        <v>115.035</v>
      </c>
      <c r="L174" s="138"/>
    </row>
    <row r="175" spans="1:12" ht="90.75" customHeight="1">
      <c r="A175" s="107" t="s">
        <v>471</v>
      </c>
      <c r="B175" s="80" t="s">
        <v>472</v>
      </c>
      <c r="C175" s="20" t="s">
        <v>347</v>
      </c>
      <c r="D175" s="20" t="s">
        <v>473</v>
      </c>
      <c r="E175" s="20" t="s">
        <v>390</v>
      </c>
      <c r="F175" s="20"/>
      <c r="G175" s="92"/>
      <c r="H175" s="99">
        <v>76</v>
      </c>
      <c r="I175" s="100"/>
      <c r="J175" s="100"/>
      <c r="K175" s="106">
        <f>SUM(G175:J175)</f>
        <v>76</v>
      </c>
      <c r="L175" s="9" t="s">
        <v>392</v>
      </c>
    </row>
    <row r="176" spans="1:12" ht="35.25" customHeight="1">
      <c r="A176" s="116">
        <v>3</v>
      </c>
      <c r="B176" s="130" t="s">
        <v>474</v>
      </c>
      <c r="C176" s="130"/>
      <c r="D176" s="130"/>
      <c r="E176" s="130"/>
      <c r="F176" s="130"/>
      <c r="G176" s="90">
        <f>SUM(G177:G178)</f>
        <v>1200</v>
      </c>
      <c r="H176" s="91">
        <f t="shared" ref="H176:K176" si="42">SUM(H177:H178)</f>
        <v>10860.853999999999</v>
      </c>
      <c r="I176" s="90">
        <f t="shared" si="42"/>
        <v>0</v>
      </c>
      <c r="J176" s="90">
        <f t="shared" si="42"/>
        <v>0</v>
      </c>
      <c r="K176" s="91">
        <f t="shared" si="42"/>
        <v>12060.853999999999</v>
      </c>
      <c r="L176" s="89"/>
    </row>
    <row r="177" spans="1:12" ht="111" customHeight="1">
      <c r="A177" s="52">
        <v>3.1</v>
      </c>
      <c r="B177" s="80" t="s">
        <v>475</v>
      </c>
      <c r="C177" s="12" t="s">
        <v>476</v>
      </c>
      <c r="D177" s="20" t="s">
        <v>477</v>
      </c>
      <c r="E177" s="20" t="s">
        <v>390</v>
      </c>
      <c r="F177" s="20" t="s">
        <v>478</v>
      </c>
      <c r="G177" s="94"/>
      <c r="H177" s="94">
        <v>3251</v>
      </c>
      <c r="I177" s="92"/>
      <c r="J177" s="86"/>
      <c r="K177" s="94">
        <f>SUM(G177:J177)</f>
        <v>3251</v>
      </c>
      <c r="L177" s="9" t="s">
        <v>479</v>
      </c>
    </row>
    <row r="178" spans="1:12" ht="223.5" customHeight="1">
      <c r="A178" s="52">
        <v>3.2</v>
      </c>
      <c r="B178" s="80" t="s">
        <v>480</v>
      </c>
      <c r="C178" s="12" t="s">
        <v>476</v>
      </c>
      <c r="D178" s="20" t="s">
        <v>481</v>
      </c>
      <c r="E178" s="20" t="s">
        <v>390</v>
      </c>
      <c r="F178" s="20" t="s">
        <v>482</v>
      </c>
      <c r="G178" s="94">
        <v>1200</v>
      </c>
      <c r="H178" s="218">
        <v>7609.8540000000003</v>
      </c>
      <c r="I178" s="92"/>
      <c r="J178" s="86"/>
      <c r="K178" s="92">
        <f>SUM(G178:J178)</f>
        <v>8809.8539999999994</v>
      </c>
      <c r="L178" s="9" t="s">
        <v>413</v>
      </c>
    </row>
    <row r="179" spans="1:12" ht="42" customHeight="1">
      <c r="A179" s="75" t="s">
        <v>37</v>
      </c>
      <c r="B179" s="129" t="s">
        <v>483</v>
      </c>
      <c r="C179" s="129"/>
      <c r="D179" s="129"/>
      <c r="E179" s="129"/>
      <c r="F179" s="129"/>
      <c r="G179" s="86">
        <f>SUM(G180:G181)</f>
        <v>800</v>
      </c>
      <c r="H179" s="87">
        <f>SUM(H180:H181)</f>
        <v>873.19100000000003</v>
      </c>
      <c r="I179" s="86">
        <f>SUM(I180:I181)</f>
        <v>0</v>
      </c>
      <c r="J179" s="86">
        <f>SUM(J180:J181)</f>
        <v>800</v>
      </c>
      <c r="K179" s="87">
        <f>SUM(K180:K181)</f>
        <v>2473.1909999999998</v>
      </c>
      <c r="L179" s="117"/>
    </row>
    <row r="180" spans="1:12" ht="123.75" customHeight="1">
      <c r="A180" s="52">
        <v>1</v>
      </c>
      <c r="B180" s="80" t="s">
        <v>484</v>
      </c>
      <c r="C180" s="82" t="s">
        <v>485</v>
      </c>
      <c r="D180" s="20" t="s">
        <v>486</v>
      </c>
      <c r="E180" s="20" t="s">
        <v>390</v>
      </c>
      <c r="F180" s="20" t="s">
        <v>487</v>
      </c>
      <c r="G180" s="86"/>
      <c r="H180" s="92">
        <v>873.19100000000003</v>
      </c>
      <c r="I180" s="92"/>
      <c r="J180" s="94">
        <v>800</v>
      </c>
      <c r="K180" s="118">
        <f>SUM(G180:J180)</f>
        <v>1673.191</v>
      </c>
      <c r="L180" s="9" t="s">
        <v>413</v>
      </c>
    </row>
    <row r="181" spans="1:12" ht="98.25" customHeight="1">
      <c r="A181" s="52">
        <v>2</v>
      </c>
      <c r="B181" s="80" t="s">
        <v>488</v>
      </c>
      <c r="C181" s="82" t="s">
        <v>489</v>
      </c>
      <c r="D181" s="20" t="s">
        <v>490</v>
      </c>
      <c r="E181" s="20" t="s">
        <v>390</v>
      </c>
      <c r="F181" s="82" t="s">
        <v>491</v>
      </c>
      <c r="G181" s="82">
        <v>800</v>
      </c>
      <c r="H181" s="20"/>
      <c r="I181" s="87"/>
      <c r="J181" s="86"/>
      <c r="K181" s="119">
        <f>SUM(G181:J181)</f>
        <v>800</v>
      </c>
      <c r="L181" s="9" t="s">
        <v>413</v>
      </c>
    </row>
    <row r="182" spans="1:12" ht="39" customHeight="1">
      <c r="A182" s="75" t="s">
        <v>49</v>
      </c>
      <c r="B182" s="129" t="s">
        <v>492</v>
      </c>
      <c r="C182" s="129"/>
      <c r="D182" s="129"/>
      <c r="E182" s="129"/>
      <c r="F182" s="129"/>
      <c r="G182" s="86">
        <f>SUM(G183:G184)</f>
        <v>0</v>
      </c>
      <c r="H182" s="86">
        <f t="shared" ref="H182:K182" si="43">SUM(H183:H184)</f>
        <v>80</v>
      </c>
      <c r="I182" s="104">
        <f t="shared" si="43"/>
        <v>7.64</v>
      </c>
      <c r="J182" s="86">
        <f t="shared" si="43"/>
        <v>0</v>
      </c>
      <c r="K182" s="104">
        <f t="shared" si="43"/>
        <v>87.64</v>
      </c>
      <c r="L182" s="117"/>
    </row>
    <row r="183" spans="1:12" ht="81" customHeight="1">
      <c r="A183" s="52">
        <v>1</v>
      </c>
      <c r="B183" s="80" t="s">
        <v>493</v>
      </c>
      <c r="C183" s="20" t="s">
        <v>494</v>
      </c>
      <c r="D183" s="20" t="s">
        <v>495</v>
      </c>
      <c r="E183" s="20" t="s">
        <v>390</v>
      </c>
      <c r="F183" s="20" t="s">
        <v>365</v>
      </c>
      <c r="G183" s="86"/>
      <c r="H183" s="94">
        <v>80</v>
      </c>
      <c r="I183" s="92"/>
      <c r="J183" s="94"/>
      <c r="K183" s="119">
        <f>SUM(G183:J183)</f>
        <v>80</v>
      </c>
      <c r="L183" s="9" t="s">
        <v>392</v>
      </c>
    </row>
    <row r="184" spans="1:12" ht="119.25" customHeight="1">
      <c r="A184" s="52">
        <v>2</v>
      </c>
      <c r="B184" s="26" t="s">
        <v>496</v>
      </c>
      <c r="C184" s="26" t="s">
        <v>19</v>
      </c>
      <c r="D184" s="26" t="s">
        <v>497</v>
      </c>
      <c r="E184" s="20" t="s">
        <v>390</v>
      </c>
      <c r="F184" s="20"/>
      <c r="G184" s="28"/>
      <c r="H184" s="120"/>
      <c r="I184" s="121">
        <v>7.64</v>
      </c>
      <c r="J184" s="28"/>
      <c r="K184" s="122">
        <f>SUM(G184:J184)</f>
        <v>7.64</v>
      </c>
      <c r="L184" s="9" t="s">
        <v>392</v>
      </c>
    </row>
  </sheetData>
  <mergeCells count="45">
    <mergeCell ref="K1:L1"/>
    <mergeCell ref="A2:L2"/>
    <mergeCell ref="A4:A5"/>
    <mergeCell ref="B4:B5"/>
    <mergeCell ref="C4:C5"/>
    <mergeCell ref="D4:D5"/>
    <mergeCell ref="E4:E5"/>
    <mergeCell ref="F4:F5"/>
    <mergeCell ref="L4:L5"/>
    <mergeCell ref="B8:F8"/>
    <mergeCell ref="B13:F13"/>
    <mergeCell ref="B7:F7"/>
    <mergeCell ref="G4:K4"/>
    <mergeCell ref="B25:F25"/>
    <mergeCell ref="B29:F29"/>
    <mergeCell ref="B24:F24"/>
    <mergeCell ref="B51:F51"/>
    <mergeCell ref="B53:F53"/>
    <mergeCell ref="B58:F58"/>
    <mergeCell ref="A59:A60"/>
    <mergeCell ref="D59:D60"/>
    <mergeCell ref="E59:E60"/>
    <mergeCell ref="F59:F60"/>
    <mergeCell ref="L170:L174"/>
    <mergeCell ref="B176:F176"/>
    <mergeCell ref="B179:F179"/>
    <mergeCell ref="B144:F144"/>
    <mergeCell ref="B147:F147"/>
    <mergeCell ref="B151:F151"/>
    <mergeCell ref="B182:F182"/>
    <mergeCell ref="B17:F17"/>
    <mergeCell ref="B19:F19"/>
    <mergeCell ref="B152:F152"/>
    <mergeCell ref="B155:F155"/>
    <mergeCell ref="B102:F102"/>
    <mergeCell ref="B103:F103"/>
    <mergeCell ref="B107:F107"/>
    <mergeCell ref="B141:F141"/>
    <mergeCell ref="B138:F138"/>
    <mergeCell ref="B62:F62"/>
    <mergeCell ref="B68:F68"/>
    <mergeCell ref="B94:F94"/>
    <mergeCell ref="B98:F98"/>
    <mergeCell ref="B61:F61"/>
    <mergeCell ref="B56:F56"/>
  </mergeCells>
  <phoneticPr fontId="4" type="noConversion"/>
  <pageMargins left="0" right="0" top="0" bottom="0" header="0" footer="0"/>
  <pageSetup paperSize="9" scale="70" orientation="landscape" verticalDpi="0" r:id="rId1"/>
  <headerFooter differentFirst="1">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Sheet1!_Hlk91146769</vt:lpstr>
      <vt:lpstr>Sheet1!_Hlk91148847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2025-03-04T01:39:41Z</cp:lastPrinted>
  <dcterms:created xsi:type="dcterms:W3CDTF">2021-12-23T03:51:00Z</dcterms:created>
  <dcterms:modified xsi:type="dcterms:W3CDTF">2026-02-05T02:44:50Z</dcterms:modified>
</cp:coreProperties>
</file>